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420" activeTab="0"/>
  </bookViews>
  <sheets>
    <sheet name="PL" sheetId="1" r:id="rId1"/>
    <sheet name="BS" sheetId="2" r:id="rId2"/>
    <sheet name="EQUITY" sheetId="3" r:id="rId3"/>
    <sheet name="CASH" sheetId="4" r:id="rId4"/>
    <sheet name="NOTES" sheetId="5" r:id="rId5"/>
  </sheets>
  <definedNames>
    <definedName name="_xlnm.Print_Area" localSheetId="1">'BS'!$A$1:$H$60</definedName>
    <definedName name="_xlnm.Print_Area" localSheetId="4">'NOTES'!$A$1:$I$235</definedName>
    <definedName name="_xlnm.Print_Area" localSheetId="0">'PL'!$A$1:$E$54</definedName>
    <definedName name="_xlnm.Print_Titles" localSheetId="2">'EQUITY'!$1:$11</definedName>
  </definedNames>
  <calcPr fullCalcOnLoad="1"/>
</workbook>
</file>

<file path=xl/sharedStrings.xml><?xml version="1.0" encoding="utf-8"?>
<sst xmlns="http://schemas.openxmlformats.org/spreadsheetml/2006/main" count="411" uniqueCount="305">
  <si>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</si>
  <si>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</si>
  <si>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</si>
  <si>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</si>
  <si>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</si>
  <si>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</si>
  <si>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</si>
  <si>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</si>
  <si>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</si>
  <si>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</si>
  <si>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</si>
  <si>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</si>
  <si>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</si>
  <si>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</si>
  <si>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</si>
  <si>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</si>
  <si>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</si>
  <si>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</si>
  <si>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</si>
  <si>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</si>
  <si>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</si>
  <si>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</si>
  <si>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</si>
  <si>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</si>
  <si>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</si>
  <si>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</si>
  <si>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</si>
  <si>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</si>
  <si>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</si>
  <si>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</si>
  <si>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</si>
  <si>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</si>
  <si>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</si>
  <si>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</si>
  <si>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</si>
  <si>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</si>
  <si>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</si>
  <si>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</si>
  <si>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</si>
  <si>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</si>
  <si>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</si>
  <si>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</si>
  <si>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</si>
  <si>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</si>
  <si>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</si>
  <si>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</si>
  <si>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</si>
  <si>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</si>
  <si>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</si>
  <si>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</si>
  <si>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</si>
  <si>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</si>
  <si>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</si>
  <si>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</si>
  <si>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</si>
  <si>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</si>
  <si>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</si>
  <si>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</si>
  <si>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</si>
  <si>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</si>
  <si>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</si>
  <si>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</si>
  <si>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</si>
  <si>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</si>
  <si>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</si>
  <si>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</si>
  <si>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</si>
  <si>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</si>
  <si>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</si>
  <si>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</si>
  <si>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</si>
  <si>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</si>
  <si>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</si>
  <si>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</si>
  <si>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</si>
  <si>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</si>
  <si>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</si>
  <si>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</si>
  <si>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</si>
  <si>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</si>
  <si>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</si>
  <si>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</si>
  <si>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</si>
  <si>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</si>
  <si>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</si>
  <si>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</si>
  <si>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</si>
  <si>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</si>
  <si>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</si>
  <si>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</si>
  <si>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</si>
  <si>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</si>
  <si>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</si>
  <si>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</si>
  <si>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</si>
  <si>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</si>
  <si>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</si>
  <si>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</si>
  <si>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</si>
  <si>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</si>
  <si>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</si>
  <si>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</si>
  <si>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</si>
  <si>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</si>
  <si>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</si>
  <si>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</si>
  <si>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</si>
  <si>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</si>
  <si>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</si>
  <si>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</si>
  <si>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</si>
  <si>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</si>
  <si>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</si>
  <si>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</si>
  <si>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</si>
  <si>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</si>
  <si>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</si>
  <si>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</si>
  <si>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</si>
  <si>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</si>
  <si>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</si>
  <si>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</si>
  <si>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</si>
  <si>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</si>
  <si>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</si>
  <si>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</si>
  <si>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</si>
  <si>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</si>
  <si>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</si>
  <si>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</si>
  <si>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</si>
  <si>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</si>
  <si>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</si>
  <si>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</si>
  <si>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</si>
  <si>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</si>
  <si>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</si>
  <si>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</si>
  <si>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</si>
  <si>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</si>
  <si>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</si>
  <si>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</si>
  <si>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</si>
  <si>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</si>
  <si>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</si>
  <si>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</si>
  <si>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</si>
  <si>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</si>
  <si>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</si>
  <si>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</si>
  <si>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</si>
  <si>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</si>
  <si>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</si>
  <si>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</si>
  <si>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</si>
  <si>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</si>
  <si>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</si>
  <si>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</si>
  <si>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</si>
  <si>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</si>
  <si>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</si>
  <si>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</si>
  <si>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</si>
  <si>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</si>
  <si>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</si>
  <si>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</si>
  <si>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</si>
  <si>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</si>
  <si>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</si>
  <si>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</si>
  <si>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</si>
  <si>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</si>
  <si>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</si>
  <si>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</si>
  <si>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</si>
  <si>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</si>
  <si>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</si>
  <si>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</si>
  <si>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</si>
  <si>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</si>
  <si>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</si>
  <si>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</si>
  <si>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</si>
  <si>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</si>
  <si>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</si>
  <si>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</si>
  <si>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</si>
  <si>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</si>
  <si>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</si>
  <si>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</si>
  <si>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</si>
  <si>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</si>
  <si>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</si>
  <si>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</si>
  <si>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</si>
  <si>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</si>
  <si>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</si>
  <si>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</si>
  <si>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</si>
  <si>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</si>
  <si>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</si>
  <si>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</si>
  <si>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</si>
  <si>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</si>
  <si>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</si>
  <si>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</si>
  <si>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</si>
  <si>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</si>
  <si>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</si>
  <si>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</si>
  <si>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</si>
  <si>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</si>
  <si>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</si>
  <si>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</si>
  <si>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</si>
  <si>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</si>
  <si>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</si>
  <si>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</si>
  <si>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</si>
  <si>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Retained earnings</t>
  </si>
  <si>
    <t>Profit Before Tax</t>
  </si>
  <si>
    <t>Bad debt written off</t>
  </si>
  <si>
    <t>Interest expense</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</si>
  <si>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</si>
  <si>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</si>
  <si>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</si>
  <si>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</si>
  <si>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</si>
  <si>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</si>
  <si>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</si>
  <si>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</si>
  <si>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</si>
  <si>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At 1 January 2013</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</si>
  <si>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</si>
  <si>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adoption of the above did not have any significant effects on the interim financial report upon their initial application.</t>
  </si>
  <si>
    <t>There is no disposal of unquoted investment and/or properties during the current financial quarter.</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</si>
  <si>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</si>
  <si>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</si>
  <si>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</si>
  <si>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</si>
  <si>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</si>
  <si>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</si>
  <si>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</si>
  <si>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</si>
  <si>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Operating profit is arrived at after charging / (crediting):</t>
  </si>
  <si>
    <t>Change in fair value for investment properties</t>
  </si>
  <si>
    <t>2012 final dividend (10.5 sen per share tax exempt under single tier system)</t>
  </si>
  <si>
    <t>31/12/2013</t>
  </si>
  <si>
    <t>Intangible assets</t>
  </si>
  <si>
    <t>2013 interim dividend (4 sen per share tax
exempt under single tier system)</t>
  </si>
  <si>
    <t>(31/12/13)</t>
  </si>
  <si>
    <t>Qtr 4 2013</t>
  </si>
  <si>
    <t>Tax refund</t>
  </si>
  <si>
    <t>Deposits placed with licensed financial institutions</t>
  </si>
  <si>
    <t>Cost assosiated to conversion of land to industrial status</t>
  </si>
  <si>
    <t>Net realised foreign exchange loss</t>
  </si>
  <si>
    <t>Net unrealised foreign exchange (gain)/loss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</si>
  <si>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</si>
  <si>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</si>
  <si>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</si>
  <si>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</si>
  <si>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At 31 December 2013</t>
  </si>
  <si>
    <t>(The Condensed Consolidated Statement of Changes in Equity should be read in conjunction with the Audited Financial Statements for the year ended 31 December 2013 and the accompanying explanatory notes attached to the interim financial statements.)</t>
  </si>
  <si>
    <t>At 1 January 2014</t>
  </si>
  <si>
    <t>At 31 March 2014</t>
  </si>
  <si>
    <t>The interim financial report has been prepared in accordance with the same accounting policies in the consolidated financial statement as at and for the year ended 31 December 2013.</t>
  </si>
  <si>
    <t>The accounting policies and methods of computation adopted by the Group in this interim financial report are consistent with those adopted in the most recent audited financial statements for the financial year ended 31 December 2013.</t>
  </si>
  <si>
    <t>No dividend was paid during the current quarter. (2013:nil)</t>
  </si>
  <si>
    <t>There are no material events after the period end up to 13 May 2014 (latest practicable date which is not earlier than 7 days from the date of issuance of this quarterly report) that have not been reflected in the financial statements for the financial period ended 31 March 2014.</t>
  </si>
  <si>
    <t>Significant related parties transactions of the Group for the year ended 31 March 2014 are as follows:-</t>
  </si>
  <si>
    <t>(31/3/14)</t>
  </si>
  <si>
    <t>(31/3/13)</t>
  </si>
  <si>
    <t>Qtr 1 2014</t>
  </si>
  <si>
    <t>As at 31 March 2014</t>
  </si>
  <si>
    <t>As at 31 March 2013</t>
  </si>
  <si>
    <t>The Directors do not recommend any interim dividend for the current quarter ended 31 March 2014. (2013: Nil)</t>
  </si>
  <si>
    <t>31/3/14</t>
  </si>
  <si>
    <t>31/3/2014</t>
  </si>
  <si>
    <t xml:space="preserve"> 31 March 2013</t>
  </si>
  <si>
    <t xml:space="preserve"> 31 March 2014</t>
  </si>
  <si>
    <t>AS AT 31 MARCH 2014</t>
  </si>
  <si>
    <t>(The Condensed Consolidated Cash Flow Statement should be read in conjunction with the Audited Financial Statements for the year ended 31 December 2013</t>
  </si>
  <si>
    <t>Cash and cash equivalents as at 31 March</t>
  </si>
  <si>
    <t>The Group's effective tax rate is approximate to the statutory tax rate.</t>
  </si>
  <si>
    <t>20 May 2014</t>
  </si>
  <si>
    <t>The interim financial statements were authorised for issue by the Board of Directors in accordance with a resolution of the directors on 20 May 2014</t>
  </si>
  <si>
    <t>Other than the above, there were no impairment of assets and gain or loss on derivatives for the current quarter and current period ended 31 Mac 2014</t>
  </si>
  <si>
    <r>
      <t xml:space="preserve">CCM DUOPHARMA BIOTECH BERHAD </t>
    </r>
    <r>
      <rPr>
        <b/>
        <sz val="10"/>
        <rFont val="Arial Black"/>
        <family val="2"/>
      </rPr>
      <t>(524271-W)</t>
    </r>
  </si>
  <si>
    <t>FOR THE PERIOD ENDED 31 MARCH 2014</t>
  </si>
  <si>
    <t>Quarterly Report On Results For The Period Ended 31 March 2014</t>
  </si>
  <si>
    <t>Prospects for the Remainder of Current Financial Year</t>
  </si>
  <si>
    <t>There was no material litigation up to 20 May 2014 .</t>
  </si>
  <si>
    <t xml:space="preserve">On 1 January 2014, the Group adopted the following new and amended MFRSs and IC Interpretation mandatory for annual financial periods beginning on or after 1 January 2014:
</t>
  </si>
  <si>
    <r>
      <rPr>
        <b/>
        <sz val="12"/>
        <rFont val="Arial Narrow"/>
        <family val="2"/>
      </rPr>
      <t>MFRSs/ Interpretations</t>
    </r>
    <r>
      <rPr>
        <sz val="12"/>
        <rFont val="Arial Narrow"/>
        <family val="2"/>
      </rPr>
      <t xml:space="preserve">
• Amendments to MFRS 10, Consolidated Financial Statements: Investments Entities
• Amendments to MFRS 12, Disclosure of Interests in Other Entities: Investments Entities
• Amendments to MFRS 127, Separate Financial Statements (2011) : Investments Entities
• Amendments to MFRS 132, Financial Instruments: Presentation – Offsetting Financial Assets and Financial Liabilities
• Amendments to MFRS 136, Impairment of Assets – Recoverable Amount disclosure for Non-Financial Assets.
• Amendments to MFRS 139, Financial Instruments : Recognition and Measurement – Novation of Derivative and Continuation of Hedge Accounting 
• IC Interpretation 21, Levies
</t>
    </r>
  </si>
  <si>
    <t>The following revised MFRSs and Amendments to MFRSs applicable to the Group have been issued by the MASB and are not yet effective for adoption
 by the Group.</t>
  </si>
  <si>
    <t>MFRSs, Interpretations and amendments effective for annual periods beginning on or after 1 July 2014</t>
  </si>
  <si>
    <t xml:space="preserve">• Amendments to MFRS 1, First-time Adoption of Malaysia Financial Reporting Standards ( Annual Improvements 2011-2013 Cycle)
• Amendments to MFRS 2, Share-based Payment (Annual Improvements 2010-2012 Cycle)
• Amendments to MFRS 3, Business Combination (Annual Improvement 2010-2012 Cycle and 2011-2013 Cycle)
• Amendments to MFRS 8, Operating Segments (Annual Improvements 2010-2012 Cycle)
• Amendments to MFRS 13, Fair Value Measurement ( Annual Improvements 2010-2012 Cycle and 2011-2013 Cycle)
• Amendments to MFRS 116, Property, Plant and Equipment (Annual Improvements 2010-2012 Cycle)
• Amendments to MFRS 119, Employee Benefits -  Defined Benefit Plans : Employee Contributions
• Amendments to MFRS 124, Related Party Disclosures ( Annual Improvements 2010-2012 Cycle)
• Amendments to MFRS 138, Intangible Asset (Annual Improvements 2010-2012 Cycle)
• Amendments to MFRS 140, Investment Property (Annual Improvements 2011-2013 Cycle)
</t>
  </si>
  <si>
    <t xml:space="preserve">MFRSs, interpretations and amendments effective for a date yet to be confirmed </t>
  </si>
  <si>
    <t xml:space="preserve">• MFRS 9, Financial Instruments (2009)
• MFRS 9 , Financial Instruments (2010)
• MFRS 9, Financial Instruments – Hedge Accounting and Amendments to MFRS 9, MFRS 7 and  MFRS 139
• Amendments to MFRS 7, Financial Instruments : Disclosure – Mandatory Effective Date of MFRS 9 and Transition Disclosures
</t>
  </si>
  <si>
    <t xml:space="preserve"> - The Condensed Consolidated Statement of Comprehensive Income should be read in conjunction with the Audited Financial Statements for the year ended 31 December 2013 and the accompanying </t>
  </si>
  <si>
    <t>(The Condensed Consolidated Statement of Financial Position should be read in conjunction with the Audited Financial Statements for the year ended 31 December 2013 and the accompanying explanatory notes attached to the interim financial statements.)</t>
  </si>
  <si>
    <t>The Group recorded a revenue and PBT of RM40.50 million and RM11.18 million respectively for current period ended 31 March 2014 as compared to RM37.84 million and RM8.96 million for the corresponding period last year.  The Group's revenue and PBT thereof have improved as compared to last year corresponding period mainly due to increased demand from Government Hospitals via tender business, product mix and increased plant run rate.</t>
  </si>
  <si>
    <t>The Group recorded a revenue and PBT of RM40.50 million and RM11.18 million respectively for current quarter ended 31 Mac 2014 as compared to RM45.73 million and RM9.16 million for the preceding financial quarter. The decrease in revenue mainly due to lower demand from private sector. However, despite the decrease in revenue, current quarter PBT is higher than preceding quarter's PBT due to stock write off of RM1.79mil in 4th quarter of 2013.</t>
  </si>
  <si>
    <t>Demand in the pharmaceutical industry is expected to remain stable albeit uncertainty in the global economy. The defensive nature of the industry augurs well for the Group although demand may fluctuate especially for supply to government hospitals via tender business. 
Barring any unforseen circumstances, the Group is expected to remain profitable.</t>
  </si>
  <si>
    <t>Stock write off and/or impairment of inventories</t>
  </si>
</sst>
</file>

<file path=xl/styles.xml><?xml version="1.0" encoding="utf-8"?>
<styleSheet xmlns="http://schemas.openxmlformats.org/spreadsheetml/2006/main">
  <numFmts count="51">
    <numFmt numFmtId="5" formatCode="&quot;BZ$&quot;#,##0_);\(&quot;BZ$&quot;#,##0\)"/>
    <numFmt numFmtId="6" formatCode="&quot;BZ$&quot;#,##0_);[Red]\(&quot;BZ$&quot;#,##0\)"/>
    <numFmt numFmtId="7" formatCode="&quot;BZ$&quot;#,##0.00_);\(&quot;BZ$&quot;#,##0.00\)"/>
    <numFmt numFmtId="8" formatCode="&quot;BZ$&quot;#,##0.00_);[Red]\(&quot;BZ$&quot;#,##0.00\)"/>
    <numFmt numFmtId="42" formatCode="_(&quot;BZ$&quot;* #,##0_);_(&quot;BZ$&quot;* \(#,##0\);_(&quot;BZ$&quot;* &quot;-&quot;_);_(@_)"/>
    <numFmt numFmtId="41" formatCode="_(* #,##0_);_(* \(#,##0\);_(* &quot;-&quot;_);_(@_)"/>
    <numFmt numFmtId="44" formatCode="_(&quot;BZ$&quot;* #,##0.00_);_(&quot;BZ$&quot;* \(#,##0.00\);_(&quot;BZ$&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s>
  <fonts count="76">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sz val="12"/>
      <name val="Times New Roman"/>
      <family val="1"/>
    </font>
    <font>
      <u val="singleAccounting"/>
      <sz val="12"/>
      <name val="Arial Narrow"/>
      <family val="2"/>
    </font>
    <font>
      <b/>
      <sz val="14"/>
      <name val="Arial Narrow"/>
      <family val="2"/>
    </font>
    <font>
      <u val="single"/>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indexed="9"/>
      <name val="Arial Narrow"/>
      <family val="2"/>
    </font>
    <font>
      <b/>
      <sz val="11"/>
      <color indexed="9"/>
      <name val="Arial Narrow"/>
      <family val="2"/>
    </font>
    <font>
      <sz val="10"/>
      <color indexed="10"/>
      <name val="Arial"/>
      <family val="2"/>
    </font>
    <font>
      <sz val="12"/>
      <name val="Calibri"/>
      <family val="2"/>
    </font>
    <font>
      <i/>
      <sz val="12"/>
      <name val="Cambria"/>
      <family val="1"/>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11"/>
      <color theme="0"/>
      <name val="Arial Narrow"/>
      <family val="2"/>
    </font>
    <font>
      <b/>
      <sz val="11"/>
      <color theme="0"/>
      <name val="Arial Narrow"/>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2" fillId="0" borderId="0" xfId="0" applyFont="1" applyFill="1" applyAlignment="1">
      <alignment/>
    </xf>
    <xf numFmtId="0" fontId="15" fillId="0" borderId="10" xfId="58" applyFont="1" applyFill="1" applyBorder="1" applyAlignment="1">
      <alignment vertical="center"/>
      <protection/>
    </xf>
    <xf numFmtId="0" fontId="15" fillId="0" borderId="11" xfId="58" applyFont="1" applyFill="1" applyBorder="1" applyAlignment="1">
      <alignment vertical="center"/>
      <protection/>
    </xf>
    <xf numFmtId="41" fontId="17" fillId="0" borderId="12" xfId="58" applyNumberFormat="1" applyFont="1" applyFill="1" applyBorder="1" applyAlignment="1">
      <alignment horizontal="center" vertical="center"/>
      <protection/>
    </xf>
    <xf numFmtId="0" fontId="17" fillId="0" borderId="11" xfId="58" applyFont="1" applyFill="1" applyBorder="1" applyAlignment="1">
      <alignment vertical="center"/>
      <protection/>
    </xf>
    <xf numFmtId="0" fontId="15" fillId="0" borderId="11" xfId="58" applyFont="1" applyFill="1" applyBorder="1" applyAlignment="1">
      <alignment horizontal="justify" vertical="center"/>
      <protection/>
    </xf>
    <xf numFmtId="41" fontId="17" fillId="0" borderId="13" xfId="58" applyNumberFormat="1" applyFont="1" applyFill="1" applyBorder="1" applyAlignment="1">
      <alignment vertical="center"/>
      <protection/>
    </xf>
    <xf numFmtId="0" fontId="17" fillId="0" borderId="11" xfId="58" applyFont="1" applyFill="1" applyBorder="1" applyAlignment="1">
      <alignment horizontal="justify" vertical="top" wrapText="1"/>
      <protection/>
    </xf>
    <xf numFmtId="0" fontId="17" fillId="0" borderId="11" xfId="58" applyFont="1" applyFill="1" applyBorder="1" applyAlignment="1">
      <alignment horizontal="justify" vertical="center"/>
      <protection/>
    </xf>
    <xf numFmtId="193" fontId="17" fillId="0" borderId="13" xfId="58" applyNumberFormat="1" applyFont="1" applyFill="1" applyBorder="1" applyAlignment="1">
      <alignment vertical="center"/>
      <protection/>
    </xf>
    <xf numFmtId="0" fontId="15" fillId="0" borderId="11" xfId="58" applyFont="1" applyBorder="1" applyAlignment="1">
      <alignment vertical="center"/>
      <protection/>
    </xf>
    <xf numFmtId="193" fontId="17" fillId="0" borderId="13" xfId="58" applyNumberFormat="1" applyFont="1" applyBorder="1" applyAlignment="1">
      <alignment vertical="center"/>
      <protection/>
    </xf>
    <xf numFmtId="0" fontId="15" fillId="0" borderId="12" xfId="58" applyFont="1" applyBorder="1" applyAlignment="1">
      <alignment vertical="center"/>
      <protection/>
    </xf>
    <xf numFmtId="193" fontId="17" fillId="0" borderId="14" xfId="58" applyNumberFormat="1" applyFont="1" applyFill="1" applyBorder="1" applyAlignment="1">
      <alignment horizontal="center" vertical="center"/>
      <protection/>
    </xf>
    <xf numFmtId="0" fontId="15" fillId="0" borderId="0" xfId="58" applyFont="1" applyAlignment="1">
      <alignment vertical="center"/>
      <protection/>
    </xf>
    <xf numFmtId="41" fontId="15" fillId="0" borderId="0" xfId="58" applyNumberFormat="1" applyFont="1" applyAlignment="1">
      <alignment vertical="center"/>
      <protection/>
    </xf>
    <xf numFmtId="41" fontId="15" fillId="0" borderId="0" xfId="58" applyNumberFormat="1" applyFont="1" applyFill="1" applyAlignment="1">
      <alignment vertical="center"/>
      <protection/>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90"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41" fontId="13" fillId="0" borderId="0" xfId="0" applyNumberFormat="1" applyFont="1" applyFill="1" applyBorder="1" applyAlignment="1">
      <alignment vertical="center"/>
    </xf>
    <xf numFmtId="190"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41" fontId="1" fillId="0" borderId="15" xfId="0" applyNumberFormat="1" applyFont="1" applyFill="1" applyBorder="1" applyAlignment="1">
      <alignment vertical="center"/>
    </xf>
    <xf numFmtId="190" fontId="1" fillId="0" borderId="0" xfId="42" applyNumberFormat="1" applyFont="1" applyFill="1" applyAlignment="1">
      <alignment horizontal="right"/>
    </xf>
    <xf numFmtId="41" fontId="3"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3" fillId="0" borderId="18"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7" xfId="0" applyFont="1" applyFill="1" applyBorder="1" applyAlignment="1">
      <alignment horizontal="center" vertical="center"/>
    </xf>
    <xf numFmtId="0" fontId="3" fillId="0" borderId="19" xfId="0" applyFont="1" applyFill="1" applyBorder="1" applyAlignment="1">
      <alignment horizontal="justify"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4" xfId="0" applyFont="1" applyFill="1" applyBorder="1" applyAlignment="1">
      <alignment horizontal="justify" vertical="center"/>
    </xf>
    <xf numFmtId="0" fontId="3" fillId="0" borderId="14"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41"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41" fontId="0" fillId="0" borderId="20"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90" fontId="0" fillId="0" borderId="20" xfId="42" applyNumberFormat="1" applyFont="1" applyFill="1" applyBorder="1" applyAlignment="1">
      <alignment horizontal="righ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90" fontId="1" fillId="0" borderId="0" xfId="42" applyNumberFormat="1" applyFont="1" applyFill="1" applyAlignment="1">
      <alignment/>
    </xf>
    <xf numFmtId="190" fontId="1" fillId="0" borderId="15" xfId="42" applyNumberFormat="1" applyFont="1" applyFill="1" applyBorder="1" applyAlignment="1">
      <alignment/>
    </xf>
    <xf numFmtId="41" fontId="1" fillId="0" borderId="0" xfId="0" applyNumberFormat="1" applyFont="1" applyFill="1" applyAlignment="1">
      <alignment vertical="top" wrapText="1"/>
    </xf>
    <xf numFmtId="3" fontId="0" fillId="0" borderId="20"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0" fontId="1" fillId="0" borderId="0" xfId="0" applyFont="1" applyFill="1" applyAlignment="1">
      <alignment horizontal="center" vertical="top" wrapText="1"/>
    </xf>
    <xf numFmtId="9" fontId="17" fillId="0" borderId="13" xfId="61" applyFont="1" applyFill="1" applyBorder="1" applyAlignment="1">
      <alignment vertical="center"/>
    </xf>
    <xf numFmtId="0" fontId="8" fillId="0" borderId="0" xfId="0" applyFont="1" applyFill="1" applyBorder="1" applyAlignment="1">
      <alignment horizontal="left"/>
    </xf>
    <xf numFmtId="0" fontId="1" fillId="0" borderId="19" xfId="0" applyFont="1" applyFill="1" applyBorder="1" applyAlignment="1">
      <alignment horizontal="center"/>
    </xf>
    <xf numFmtId="0" fontId="12" fillId="0" borderId="0" xfId="0" applyFont="1" applyFill="1" applyAlignment="1">
      <alignment horizontal="center" vertical="top" wrapText="1"/>
    </xf>
    <xf numFmtId="0" fontId="12" fillId="0" borderId="0" xfId="0" applyFont="1" applyFill="1" applyAlignment="1">
      <alignment horizontal="left" vertical="top" wrapText="1" indent="3"/>
    </xf>
    <xf numFmtId="0" fontId="1" fillId="0" borderId="13"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4" xfId="0" applyFont="1" applyFill="1" applyBorder="1" applyAlignment="1">
      <alignment horizontal="center" vertical="top" wrapText="1"/>
    </xf>
    <xf numFmtId="0" fontId="1" fillId="0" borderId="0" xfId="0" applyFont="1" applyFill="1" applyAlignment="1">
      <alignment horizontal="right" vertical="top" wrapText="1" indent="3"/>
    </xf>
    <xf numFmtId="41" fontId="1" fillId="0" borderId="0" xfId="0" applyNumberFormat="1" applyFont="1" applyFill="1" applyBorder="1" applyAlignment="1">
      <alignment vertical="top" wrapText="1"/>
    </xf>
    <xf numFmtId="41" fontId="1" fillId="0" borderId="16" xfId="0" applyNumberFormat="1" applyFont="1" applyFill="1" applyBorder="1" applyAlignment="1">
      <alignment vertical="top" wrapText="1"/>
    </xf>
    <xf numFmtId="0" fontId="3" fillId="0" borderId="0" xfId="57" applyFont="1" applyFill="1" applyAlignment="1">
      <alignment horizontal="center" vertical="center"/>
      <protection/>
    </xf>
    <xf numFmtId="0" fontId="1" fillId="0" borderId="0" xfId="57" applyFont="1" applyFill="1" applyAlignment="1">
      <alignment vertical="center"/>
      <protection/>
    </xf>
    <xf numFmtId="0" fontId="3" fillId="0" borderId="0" xfId="57"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190" fontId="1" fillId="0" borderId="18" xfId="42" applyNumberFormat="1" applyFont="1" applyFill="1" applyBorder="1" applyAlignment="1">
      <alignment/>
    </xf>
    <xf numFmtId="0" fontId="2" fillId="0" borderId="0" xfId="58"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41" fontId="1" fillId="0" borderId="20" xfId="0" applyNumberFormat="1" applyFont="1" applyFill="1" applyBorder="1" applyAlignment="1">
      <alignment vertical="top" wrapText="1"/>
    </xf>
    <xf numFmtId="190" fontId="0" fillId="0" borderId="19" xfId="42" applyNumberFormat="1" applyFont="1" applyFill="1" applyBorder="1" applyAlignment="1">
      <alignment horizontal="right" vertical="center"/>
    </xf>
    <xf numFmtId="37" fontId="0" fillId="0" borderId="14" xfId="0" applyNumberFormat="1" applyFont="1" applyFill="1" applyBorder="1" applyAlignment="1">
      <alignment horizontal="right" vertical="center"/>
    </xf>
    <xf numFmtId="190" fontId="1" fillId="0" borderId="0" xfId="42" applyNumberFormat="1" applyFont="1" applyFill="1" applyBorder="1" applyAlignment="1">
      <alignment/>
    </xf>
    <xf numFmtId="190" fontId="1" fillId="0" borderId="17" xfId="42" applyNumberFormat="1" applyFont="1" applyFill="1" applyBorder="1" applyAlignment="1">
      <alignment/>
    </xf>
    <xf numFmtId="0" fontId="71" fillId="0" borderId="0" xfId="0" applyFont="1" applyFill="1" applyAlignment="1">
      <alignment/>
    </xf>
    <xf numFmtId="41" fontId="71" fillId="0" borderId="0" xfId="0" applyNumberFormat="1" applyFont="1" applyFill="1" applyAlignment="1">
      <alignment/>
    </xf>
    <xf numFmtId="0" fontId="72" fillId="0" borderId="0" xfId="0" applyFont="1" applyFill="1" applyAlignment="1">
      <alignment/>
    </xf>
    <xf numFmtId="43" fontId="71" fillId="0" borderId="0" xfId="0" applyNumberFormat="1" applyFont="1" applyFill="1" applyAlignment="1">
      <alignment/>
    </xf>
    <xf numFmtId="43" fontId="73" fillId="0" borderId="0" xfId="42" applyFont="1" applyFill="1" applyBorder="1" applyAlignment="1">
      <alignment vertical="center"/>
    </xf>
    <xf numFmtId="43" fontId="71" fillId="0" borderId="0" xfId="42" applyFont="1" applyFill="1" applyAlignment="1">
      <alignment/>
    </xf>
    <xf numFmtId="193" fontId="74" fillId="0" borderId="0" xfId="58" applyNumberFormat="1" applyFont="1" applyFill="1" applyBorder="1" applyAlignment="1">
      <alignment vertical="center"/>
      <protection/>
    </xf>
    <xf numFmtId="43" fontId="72" fillId="0" borderId="0" xfId="0" applyNumberFormat="1" applyFont="1" applyFill="1" applyAlignment="1">
      <alignment/>
    </xf>
    <xf numFmtId="9" fontId="74" fillId="0" borderId="11" xfId="61" applyFont="1" applyFill="1" applyBorder="1" applyAlignment="1">
      <alignment vertical="center"/>
    </xf>
    <xf numFmtId="41" fontId="75" fillId="0" borderId="0" xfId="0" applyNumberFormat="1" applyFont="1" applyFill="1" applyAlignment="1">
      <alignment/>
    </xf>
    <xf numFmtId="0" fontId="3" fillId="0" borderId="0" xfId="58" applyFont="1" applyFill="1" applyAlignment="1">
      <alignment horizontal="center" vertical="center"/>
      <protection/>
    </xf>
    <xf numFmtId="0" fontId="3" fillId="0" borderId="0" xfId="0" applyFont="1" applyFill="1" applyAlignment="1">
      <alignment horizontal="left" vertical="top" wrapText="1"/>
    </xf>
    <xf numFmtId="0" fontId="8" fillId="0" borderId="0" xfId="0" applyFont="1" applyFill="1" applyAlignment="1">
      <alignment vertical="top" wrapText="1"/>
    </xf>
    <xf numFmtId="0" fontId="4" fillId="0" borderId="0" xfId="0" applyFont="1" applyFill="1" applyAlignment="1">
      <alignment/>
    </xf>
    <xf numFmtId="0" fontId="1" fillId="0" borderId="21" xfId="0" applyFont="1" applyFill="1" applyBorder="1" applyAlignment="1">
      <alignment horizontal="center" vertical="top" wrapText="1"/>
    </xf>
    <xf numFmtId="0" fontId="1" fillId="0" borderId="0" xfId="0" applyFont="1" applyFill="1" applyAlignment="1" quotePrefix="1">
      <alignment horizontal="center" vertical="top" wrapText="1"/>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0" fontId="20" fillId="0" borderId="0" xfId="0" applyFont="1" applyFill="1" applyAlignment="1">
      <alignment horizontal="left" vertical="top" wrapText="1" indent="3"/>
    </xf>
    <xf numFmtId="0" fontId="8" fillId="0" borderId="0" xfId="0" applyFont="1" applyFill="1" applyBorder="1" applyAlignment="1">
      <alignment/>
    </xf>
    <xf numFmtId="0" fontId="12" fillId="0" borderId="0" xfId="0" applyFont="1" applyFill="1" applyAlignment="1">
      <alignment horizontal="left" indent="3"/>
    </xf>
    <xf numFmtId="0" fontId="12" fillId="0" borderId="0" xfId="0" applyFont="1" applyFill="1" applyAlignment="1">
      <alignment horizontal="justify"/>
    </xf>
    <xf numFmtId="49" fontId="16" fillId="0" borderId="19" xfId="58" applyNumberFormat="1" applyFont="1" applyFill="1" applyBorder="1" applyAlignment="1">
      <alignment horizontal="center" vertical="center"/>
      <protection/>
    </xf>
    <xf numFmtId="49" fontId="16" fillId="0" borderId="22" xfId="58" applyNumberFormat="1" applyFont="1" applyFill="1" applyBorder="1" applyAlignment="1">
      <alignment horizontal="center" vertical="center"/>
      <protection/>
    </xf>
    <xf numFmtId="49" fontId="16" fillId="0" borderId="13" xfId="58" applyNumberFormat="1" applyFont="1" applyFill="1" applyBorder="1" applyAlignment="1">
      <alignment horizontal="center" vertical="center"/>
      <protection/>
    </xf>
    <xf numFmtId="49" fontId="16" fillId="0" borderId="23" xfId="58" applyNumberFormat="1" applyFont="1" applyFill="1" applyBorder="1" applyAlignment="1">
      <alignment horizontal="center" vertical="center"/>
      <protection/>
    </xf>
    <xf numFmtId="14" fontId="16" fillId="0" borderId="13" xfId="58" applyNumberFormat="1" applyFont="1" applyFill="1" applyBorder="1" applyAlignment="1">
      <alignment horizontal="center" vertical="center"/>
      <protection/>
    </xf>
    <xf numFmtId="41" fontId="16" fillId="0" borderId="13" xfId="58" applyNumberFormat="1" applyFont="1" applyFill="1" applyBorder="1" applyAlignment="1">
      <alignment horizontal="center" vertical="center"/>
      <protection/>
    </xf>
    <xf numFmtId="41" fontId="16" fillId="0" borderId="23" xfId="58" applyNumberFormat="1" applyFont="1" applyFill="1" applyBorder="1" applyAlignment="1">
      <alignment horizontal="center" vertical="center"/>
      <protection/>
    </xf>
    <xf numFmtId="41" fontId="15" fillId="0" borderId="19" xfId="43" applyFont="1" applyFill="1" applyBorder="1" applyAlignment="1">
      <alignment vertical="center"/>
    </xf>
    <xf numFmtId="41" fontId="15" fillId="0" borderId="14" xfId="58" applyNumberFormat="1" applyFont="1" applyFill="1" applyBorder="1" applyAlignment="1">
      <alignment vertical="center"/>
      <protection/>
    </xf>
    <xf numFmtId="41" fontId="15" fillId="0" borderId="13" xfId="58" applyNumberFormat="1" applyFont="1" applyFill="1" applyBorder="1" applyAlignment="1">
      <alignment vertical="center"/>
      <protection/>
    </xf>
    <xf numFmtId="9" fontId="15" fillId="0" borderId="13" xfId="61" applyFont="1" applyFill="1" applyBorder="1" applyAlignment="1">
      <alignment vertical="center"/>
    </xf>
    <xf numFmtId="41" fontId="17" fillId="0" borderId="24" xfId="58" applyNumberFormat="1" applyFont="1" applyFill="1" applyBorder="1" applyAlignment="1">
      <alignment vertical="center"/>
      <protection/>
    </xf>
    <xf numFmtId="193" fontId="15" fillId="0" borderId="13" xfId="58" applyNumberFormat="1" applyFont="1" applyFill="1" applyBorder="1" applyAlignment="1">
      <alignment vertical="center"/>
      <protection/>
    </xf>
    <xf numFmtId="41" fontId="15" fillId="0" borderId="13" xfId="58" applyNumberFormat="1" applyFont="1" applyFill="1" applyBorder="1" applyAlignment="1">
      <alignment horizontal="right" vertical="center"/>
      <protection/>
    </xf>
    <xf numFmtId="41" fontId="17" fillId="0" borderId="25" xfId="58" applyNumberFormat="1" applyFont="1" applyFill="1" applyBorder="1" applyAlignment="1">
      <alignment vertical="center"/>
      <protection/>
    </xf>
    <xf numFmtId="41" fontId="17" fillId="0" borderId="11" xfId="58" applyNumberFormat="1" applyFont="1" applyFill="1" applyBorder="1" applyAlignment="1">
      <alignment vertical="center"/>
      <protection/>
    </xf>
    <xf numFmtId="41" fontId="15" fillId="0" borderId="11" xfId="58" applyNumberFormat="1" applyFont="1" applyFill="1" applyBorder="1" applyAlignment="1">
      <alignment vertical="center"/>
      <protection/>
    </xf>
    <xf numFmtId="41" fontId="15" fillId="0" borderId="11" xfId="58" applyNumberFormat="1" applyFont="1" applyFill="1" applyBorder="1" applyAlignment="1">
      <alignment horizontal="right" vertical="center"/>
      <protection/>
    </xf>
    <xf numFmtId="41" fontId="17" fillId="0" borderId="25" xfId="58" applyNumberFormat="1" applyFont="1" applyFill="1" applyBorder="1" applyAlignment="1">
      <alignment horizontal="center" vertical="center"/>
      <protection/>
    </xf>
    <xf numFmtId="41" fontId="17" fillId="0" borderId="24" xfId="58" applyNumberFormat="1" applyFont="1" applyFill="1" applyBorder="1" applyAlignment="1">
      <alignment horizontal="center" vertical="center"/>
      <protection/>
    </xf>
    <xf numFmtId="41" fontId="15" fillId="0" borderId="11" xfId="58" applyNumberFormat="1" applyFont="1" applyFill="1" applyBorder="1" applyAlignment="1">
      <alignment horizontal="center" vertical="center"/>
      <protection/>
    </xf>
    <xf numFmtId="41" fontId="15" fillId="0" borderId="13" xfId="58" applyNumberFormat="1" applyFont="1" applyFill="1" applyBorder="1" applyAlignment="1">
      <alignment horizontal="center" vertical="center"/>
      <protection/>
    </xf>
    <xf numFmtId="193" fontId="17" fillId="0" borderId="11" xfId="58" applyNumberFormat="1" applyFont="1" applyFill="1" applyBorder="1" applyAlignment="1">
      <alignment vertical="center"/>
      <protection/>
    </xf>
    <xf numFmtId="193" fontId="17" fillId="0" borderId="12" xfId="58" applyNumberFormat="1" applyFont="1" applyFill="1" applyBorder="1" applyAlignment="1">
      <alignment vertical="center"/>
      <protection/>
    </xf>
    <xf numFmtId="193" fontId="17" fillId="0" borderId="14" xfId="58" applyNumberFormat="1" applyFont="1" applyFill="1" applyBorder="1" applyAlignment="1">
      <alignment vertical="center"/>
      <protection/>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25" fillId="0" borderId="0" xfId="0" applyFont="1" applyFill="1" applyBorder="1" applyAlignment="1">
      <alignment vertical="top" wrapText="1"/>
    </xf>
    <xf numFmtId="0" fontId="3" fillId="0" borderId="0" xfId="0" applyFont="1" applyFill="1" applyAlignment="1" quotePrefix="1">
      <alignment horizontal="center" vertical="top" wrapText="1"/>
    </xf>
    <xf numFmtId="0" fontId="1" fillId="0" borderId="0" xfId="0" applyFont="1" applyFill="1" applyAlignment="1">
      <alignment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190" fontId="1" fillId="0" borderId="20" xfId="42" applyNumberFormat="1" applyFont="1" applyFill="1" applyBorder="1" applyAlignment="1">
      <alignment/>
    </xf>
    <xf numFmtId="190" fontId="1" fillId="0" borderId="21" xfId="42" applyNumberFormat="1" applyFont="1" applyFill="1" applyBorder="1" applyAlignment="1">
      <alignment/>
    </xf>
    <xf numFmtId="41" fontId="1" fillId="0" borderId="0" xfId="0" applyNumberFormat="1" applyFont="1" applyFill="1" applyBorder="1" applyAlignment="1">
      <alignment horizontal="center" vertical="top" wrapText="1"/>
    </xf>
    <xf numFmtId="41" fontId="1" fillId="0" borderId="24" xfId="0" applyNumberFormat="1" applyFont="1" applyFill="1" applyBorder="1" applyAlignment="1">
      <alignment horizontal="center"/>
    </xf>
    <xf numFmtId="41" fontId="1" fillId="0" borderId="0" xfId="0" applyNumberFormat="1" applyFont="1" applyFill="1" applyBorder="1" applyAlignment="1">
      <alignment horizontal="center"/>
    </xf>
    <xf numFmtId="0" fontId="1" fillId="0" borderId="0" xfId="0" applyFont="1" applyFill="1" applyBorder="1" applyAlignment="1">
      <alignment/>
    </xf>
    <xf numFmtId="41" fontId="1" fillId="0" borderId="0" xfId="0" applyNumberFormat="1" applyFont="1" applyFill="1" applyBorder="1" applyAlignment="1">
      <alignment/>
    </xf>
    <xf numFmtId="190" fontId="26" fillId="0" borderId="0" xfId="42" applyNumberFormat="1" applyFont="1" applyFill="1" applyAlignment="1">
      <alignment horizontal="left" vertical="top" wrapText="1"/>
    </xf>
    <xf numFmtId="190" fontId="26" fillId="0" borderId="0" xfId="42" applyNumberFormat="1" applyFont="1" applyFill="1" applyAlignment="1">
      <alignment horizontal="center" vertical="top" wrapText="1"/>
    </xf>
    <xf numFmtId="0" fontId="1" fillId="0" borderId="0" xfId="0" applyFont="1" applyFill="1" applyAlignment="1" quotePrefix="1">
      <alignment horizontal="left" vertical="top" wrapText="1"/>
    </xf>
    <xf numFmtId="190" fontId="1" fillId="0" borderId="16"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27" fillId="0" borderId="0" xfId="42" applyNumberFormat="1" applyFont="1" applyFill="1" applyBorder="1" applyAlignment="1">
      <alignment vertical="center"/>
    </xf>
    <xf numFmtId="0" fontId="1" fillId="0" borderId="10" xfId="0" applyFont="1" applyFill="1" applyBorder="1" applyAlignment="1" quotePrefix="1">
      <alignment horizontal="center" vertical="top" wrapText="1"/>
    </xf>
    <xf numFmtId="41" fontId="3" fillId="0" borderId="19"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41" fontId="3" fillId="0" borderId="14" xfId="0" applyNumberFormat="1" applyFont="1" applyFill="1" applyBorder="1" applyAlignment="1">
      <alignment horizontal="center" vertical="top" wrapText="1"/>
    </xf>
    <xf numFmtId="41" fontId="3" fillId="0" borderId="20" xfId="0" applyNumberFormat="1" applyFont="1" applyFill="1" applyBorder="1" applyAlignment="1">
      <alignment horizontal="center" vertical="top" wrapText="1"/>
    </xf>
    <xf numFmtId="41" fontId="1" fillId="0" borderId="20" xfId="43" applyFont="1" applyFill="1" applyBorder="1" applyAlignment="1">
      <alignment vertical="top" wrapText="1"/>
    </xf>
    <xf numFmtId="199" fontId="1" fillId="0" borderId="20" xfId="0" applyNumberFormat="1" applyFont="1" applyFill="1" applyBorder="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8" fillId="0" borderId="0" xfId="42" applyNumberFormat="1" applyFont="1" applyFill="1" applyAlignment="1">
      <alignment horizontal="right"/>
    </xf>
    <xf numFmtId="0" fontId="1" fillId="0" borderId="0" xfId="0" applyFont="1" applyFill="1" applyAlignment="1">
      <alignment horizontal="left"/>
    </xf>
    <xf numFmtId="190" fontId="1" fillId="0" borderId="15" xfId="42" applyNumberFormat="1" applyFont="1" applyFill="1" applyBorder="1" applyAlignment="1">
      <alignment horizontal="right" vertical="top" wrapText="1"/>
    </xf>
    <xf numFmtId="190" fontId="8" fillId="0" borderId="0" xfId="42" applyNumberFormat="1" applyFont="1" applyFill="1" applyAlignment="1">
      <alignment vertical="top" wrapText="1"/>
    </xf>
    <xf numFmtId="41" fontId="1" fillId="0" borderId="0" xfId="0" applyNumberFormat="1" applyFont="1" applyFill="1" applyAlignment="1">
      <alignment horizontal="right" vertical="top" wrapText="1"/>
    </xf>
    <xf numFmtId="41" fontId="1" fillId="0" borderId="0" xfId="0" applyNumberFormat="1" applyFont="1" applyFill="1" applyAlignment="1">
      <alignment horizontal="left" vertical="top" wrapText="1"/>
    </xf>
    <xf numFmtId="41" fontId="1" fillId="0" borderId="18" xfId="0" applyNumberFormat="1" applyFont="1" applyFill="1" applyBorder="1" applyAlignment="1">
      <alignment vertical="top" wrapText="1"/>
    </xf>
    <xf numFmtId="37" fontId="28" fillId="0" borderId="0" xfId="0" applyNumberFormat="1" applyFont="1" applyFill="1" applyBorder="1" applyAlignment="1">
      <alignment vertical="top" wrapText="1"/>
    </xf>
    <xf numFmtId="0" fontId="8" fillId="0" borderId="19" xfId="0" applyFont="1" applyFill="1" applyBorder="1" applyAlignment="1">
      <alignment horizontal="center"/>
    </xf>
    <xf numFmtId="0" fontId="8" fillId="0" borderId="13" xfId="0" applyFont="1" applyFill="1" applyBorder="1" applyAlignment="1">
      <alignment horizontal="center"/>
    </xf>
    <xf numFmtId="15" fontId="8" fillId="0" borderId="14" xfId="0" applyNumberFormat="1" applyFont="1" applyFill="1" applyBorder="1" applyAlignment="1" quotePrefix="1">
      <alignment horizontal="center"/>
    </xf>
    <xf numFmtId="0" fontId="28" fillId="0" borderId="0" xfId="0" applyFont="1" applyFill="1" applyAlignment="1">
      <alignment horizontal="center" vertical="top" wrapText="1"/>
    </xf>
    <xf numFmtId="0" fontId="1" fillId="0" borderId="0" xfId="0" applyFont="1" applyFill="1" applyBorder="1" applyAlignment="1">
      <alignment horizontal="left"/>
    </xf>
    <xf numFmtId="190" fontId="1" fillId="0" borderId="16" xfId="42" applyNumberFormat="1" applyFont="1" applyFill="1" applyBorder="1" applyAlignment="1">
      <alignment vertical="top" wrapText="1"/>
    </xf>
    <xf numFmtId="190" fontId="1" fillId="0" borderId="0" xfId="42" applyNumberFormat="1" applyFont="1" applyFill="1" applyAlignment="1">
      <alignment vertical="top" wrapText="1"/>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90" fontId="1" fillId="0" borderId="20" xfId="42" applyNumberFormat="1" applyFont="1" applyFill="1" applyBorder="1" applyAlignment="1">
      <alignment horizontal="left"/>
    </xf>
    <xf numFmtId="190" fontId="8" fillId="0" borderId="0" xfId="42" applyNumberFormat="1" applyFont="1" applyFill="1" applyBorder="1" applyAlignment="1">
      <alignment horizontal="left"/>
    </xf>
    <xf numFmtId="43" fontId="1" fillId="0" borderId="16" xfId="42" applyNumberFormat="1" applyFont="1" applyFill="1" applyBorder="1" applyAlignment="1">
      <alignment horizontal="left"/>
    </xf>
    <xf numFmtId="190" fontId="26" fillId="0" borderId="0" xfId="42" applyNumberFormat="1" applyFont="1" applyFill="1" applyAlignment="1">
      <alignment vertical="top" wrapText="1"/>
    </xf>
    <xf numFmtId="0" fontId="1" fillId="0" borderId="0" xfId="0" applyFont="1" applyFill="1" applyAlignment="1">
      <alignment horizontal="left" vertical="top"/>
    </xf>
    <xf numFmtId="41" fontId="1" fillId="0" borderId="13" xfId="0" applyNumberFormat="1" applyFont="1" applyFill="1" applyBorder="1" applyAlignment="1">
      <alignment vertical="top" wrapText="1"/>
    </xf>
    <xf numFmtId="41" fontId="1" fillId="0" borderId="14" xfId="0" applyNumberFormat="1" applyFont="1" applyFill="1" applyBorder="1" applyAlignment="1">
      <alignment vertical="top" wrapText="1"/>
    </xf>
    <xf numFmtId="41" fontId="3" fillId="0" borderId="13" xfId="0" applyNumberFormat="1" applyFont="1" applyFill="1" applyBorder="1" applyAlignment="1">
      <alignment vertical="top" wrapText="1"/>
    </xf>
    <xf numFmtId="41" fontId="3" fillId="0" borderId="14" xfId="0" applyNumberFormat="1" applyFont="1" applyFill="1" applyBorder="1" applyAlignment="1">
      <alignment vertical="top"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wrapText="1"/>
    </xf>
    <xf numFmtId="15"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6" xfId="0" applyFont="1" applyFill="1" applyBorder="1" applyAlignment="1">
      <alignment vertical="top" wrapText="1"/>
    </xf>
    <xf numFmtId="0" fontId="1" fillId="0" borderId="19"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17" xfId="0" applyFont="1" applyFill="1" applyBorder="1" applyAlignment="1" quotePrefix="1">
      <alignment horizontal="left" vertical="justify"/>
    </xf>
    <xf numFmtId="0" fontId="1" fillId="0" borderId="17" xfId="0" applyFont="1" applyFill="1" applyBorder="1" applyAlignment="1">
      <alignment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vertical="top" wrapText="1"/>
    </xf>
    <xf numFmtId="0" fontId="8" fillId="0" borderId="17" xfId="0" applyFont="1" applyFill="1" applyBorder="1" applyAlignment="1">
      <alignment horizontal="left"/>
    </xf>
    <xf numFmtId="0" fontId="51" fillId="0" borderId="0" xfId="0" applyFont="1" applyFill="1" applyAlignment="1">
      <alignment/>
    </xf>
    <xf numFmtId="0" fontId="52" fillId="0" borderId="0" xfId="0" applyFont="1" applyFill="1" applyAlignment="1">
      <alignment/>
    </xf>
    <xf numFmtId="0" fontId="53" fillId="0" borderId="0" xfId="0" applyFont="1" applyFill="1" applyAlignment="1">
      <alignment/>
    </xf>
    <xf numFmtId="0" fontId="14" fillId="33" borderId="0" xfId="0" applyFont="1" applyFill="1" applyAlignment="1">
      <alignment horizontal="center" vertical="top" wrapText="1"/>
    </xf>
    <xf numFmtId="0" fontId="2" fillId="33" borderId="0" xfId="58" applyFont="1" applyFill="1" applyAlignment="1">
      <alignment horizontal="center" vertical="top"/>
      <protection/>
    </xf>
    <xf numFmtId="0" fontId="3" fillId="0" borderId="0" xfId="58" applyFont="1" applyFill="1" applyAlignment="1">
      <alignment horizontal="center" vertical="center"/>
      <protection/>
    </xf>
    <xf numFmtId="0" fontId="3" fillId="33" borderId="0" xfId="58" applyFont="1" applyFill="1" applyAlignment="1">
      <alignment horizontal="center" vertical="center"/>
      <protection/>
    </xf>
    <xf numFmtId="0" fontId="2" fillId="0" borderId="0" xfId="0" applyFont="1" applyAlignment="1">
      <alignment horizontal="left" vertical="center" wrapText="1"/>
    </xf>
    <xf numFmtId="49" fontId="16" fillId="0" borderId="10" xfId="58" applyNumberFormat="1" applyFont="1" applyFill="1" applyBorder="1" applyAlignment="1">
      <alignment horizontal="center" vertical="center"/>
      <protection/>
    </xf>
    <xf numFmtId="49" fontId="16" fillId="0" borderId="27" xfId="58" applyNumberFormat="1" applyFont="1" applyFill="1" applyBorder="1" applyAlignment="1">
      <alignment horizontal="center" vertical="center"/>
      <protection/>
    </xf>
    <xf numFmtId="49" fontId="16" fillId="0" borderId="21" xfId="58"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4" fillId="0" borderId="0" xfId="0" applyFont="1" applyFill="1" applyAlignment="1">
      <alignment horizontal="center" vertical="top" wrapText="1"/>
    </xf>
    <xf numFmtId="190" fontId="2" fillId="0" borderId="0" xfId="0" applyNumberFormat="1" applyFont="1" applyFill="1" applyAlignment="1" quotePrefix="1">
      <alignment horizontal="center" vertical="top" wrapText="1"/>
    </xf>
    <xf numFmtId="190" fontId="3" fillId="0" borderId="0" xfId="0" applyNumberFormat="1" applyFont="1" applyFill="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14" fontId="3" fillId="0" borderId="20" xfId="58" applyNumberFormat="1" applyFont="1" applyFill="1" applyBorder="1" applyAlignment="1">
      <alignment horizontal="center" vertical="center"/>
      <protection/>
    </xf>
    <xf numFmtId="0" fontId="3"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0" fontId="3" fillId="0" borderId="21" xfId="0" applyFont="1" applyFill="1" applyBorder="1" applyAlignment="1">
      <alignment horizontal="center" vertical="top" wrapText="1"/>
    </xf>
    <xf numFmtId="0" fontId="3" fillId="0" borderId="15" xfId="0" applyFont="1" applyFill="1" applyBorder="1" applyAlignment="1">
      <alignment horizontal="center"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center"/>
    </xf>
    <xf numFmtId="0" fontId="23"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20" xfId="0" applyFont="1" applyFill="1" applyBorder="1" applyAlignment="1">
      <alignment horizontal="center" vertical="top" wrapText="1"/>
    </xf>
    <xf numFmtId="14" fontId="3" fillId="0" borderId="0" xfId="58" applyNumberFormat="1" applyFont="1" applyFill="1" applyBorder="1" applyAlignment="1">
      <alignment horizontal="center" vertical="center"/>
      <protection/>
    </xf>
    <xf numFmtId="0" fontId="1" fillId="0" borderId="0" xfId="0" applyFont="1" applyFill="1" applyBorder="1" applyAlignment="1">
      <alignment horizontal="center" vertical="top" wrapText="1"/>
    </xf>
    <xf numFmtId="0" fontId="1" fillId="0" borderId="0" xfId="0" applyFont="1" applyFill="1" applyAlignment="1">
      <alignment horizontal="left" wrapText="1"/>
    </xf>
    <xf numFmtId="0" fontId="3" fillId="0" borderId="0" xfId="0" applyFont="1" applyFill="1" applyAlignment="1">
      <alignment horizontal="justify" vertical="top" wrapText="1"/>
    </xf>
    <xf numFmtId="41" fontId="1" fillId="0" borderId="0" xfId="0" applyNumberFormat="1" applyFont="1" applyFill="1" applyBorder="1" applyAlignment="1">
      <alignment horizontal="center" vertical="top" wrapText="1"/>
    </xf>
    <xf numFmtId="41" fontId="1" fillId="0" borderId="23" xfId="0" applyNumberFormat="1" applyFont="1" applyFill="1" applyBorder="1" applyAlignment="1">
      <alignment horizontal="center" vertical="top" wrapText="1"/>
    </xf>
    <xf numFmtId="41" fontId="3" fillId="0" borderId="10" xfId="0" applyNumberFormat="1" applyFont="1" applyFill="1" applyBorder="1" applyAlignment="1">
      <alignment horizontal="center" vertical="top" wrapText="1"/>
    </xf>
    <xf numFmtId="41" fontId="3" fillId="0" borderId="22"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28" xfId="0" applyNumberFormat="1" applyFont="1" applyFill="1" applyBorder="1" applyAlignment="1">
      <alignment horizontal="center" vertical="top" wrapText="1"/>
    </xf>
    <xf numFmtId="0" fontId="1" fillId="0" borderId="0" xfId="0" applyFont="1" applyFill="1" applyAlignment="1" quotePrefix="1">
      <alignment horizontal="left" vertical="top" wrapText="1"/>
    </xf>
    <xf numFmtId="0" fontId="3" fillId="0" borderId="0" xfId="0" applyFont="1" applyFill="1" applyAlignment="1">
      <alignment vertical="top" wrapText="1"/>
    </xf>
    <xf numFmtId="0" fontId="1" fillId="0" borderId="0" xfId="0" applyFont="1" applyFill="1" applyAlignment="1">
      <alignment horizontal="left" vertical="center" wrapText="1"/>
    </xf>
    <xf numFmtId="41" fontId="1" fillId="0" borderId="26" xfId="0" applyNumberFormat="1" applyFont="1" applyFill="1" applyBorder="1" applyAlignment="1">
      <alignment horizontal="center" vertical="top" wrapText="1"/>
    </xf>
    <xf numFmtId="41" fontId="1" fillId="0" borderId="22" xfId="0" applyNumberFormat="1" applyFont="1" applyFill="1" applyBorder="1" applyAlignment="1">
      <alignment horizontal="center" vertical="top" wrapText="1"/>
    </xf>
    <xf numFmtId="41" fontId="1" fillId="0" borderId="17" xfId="0" applyNumberFormat="1" applyFont="1" applyFill="1" applyBorder="1" applyAlignment="1">
      <alignment horizontal="center" vertical="top" wrapText="1"/>
    </xf>
    <xf numFmtId="41" fontId="1" fillId="0" borderId="28" xfId="0" applyNumberFormat="1" applyFont="1" applyFill="1" applyBorder="1" applyAlignment="1">
      <alignment horizontal="center" vertical="top" wrapText="1"/>
    </xf>
    <xf numFmtId="0" fontId="1" fillId="0" borderId="21"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0" xfId="0" applyFont="1" applyFill="1" applyBorder="1" applyAlignment="1">
      <alignment horizontal="left" vertical="top" wrapText="1"/>
    </xf>
    <xf numFmtId="0" fontId="8" fillId="0" borderId="0" xfId="0" applyFont="1" applyFill="1" applyAlignment="1">
      <alignment vertical="top" wrapText="1"/>
    </xf>
    <xf numFmtId="0" fontId="1" fillId="0" borderId="0" xfId="0" applyFont="1" applyFill="1" applyBorder="1" applyAlignment="1">
      <alignment horizontal="left" vertical="top" wrapText="1" shrinkToFit="1"/>
    </xf>
    <xf numFmtId="0" fontId="1" fillId="0" borderId="12" xfId="0" applyFont="1" applyFill="1" applyBorder="1" applyAlignment="1">
      <alignment horizontal="left" vertical="justify" wrapText="1"/>
    </xf>
    <xf numFmtId="0" fontId="1" fillId="0" borderId="17" xfId="0" applyFont="1" applyFill="1" applyBorder="1" applyAlignment="1">
      <alignment horizontal="left" vertical="justify" wrapText="1"/>
    </xf>
    <xf numFmtId="0" fontId="1" fillId="0" borderId="12" xfId="0" applyFont="1" applyFill="1" applyBorder="1" applyAlignment="1">
      <alignment horizontal="left" vertical="top" wrapText="1"/>
    </xf>
    <xf numFmtId="0" fontId="1" fillId="0" borderId="17" xfId="0" applyFont="1" applyFill="1" applyBorder="1" applyAlignment="1">
      <alignment horizontal="left" vertical="top" wrapText="1"/>
    </xf>
    <xf numFmtId="0" fontId="3" fillId="0" borderId="0" xfId="0" applyNumberFormat="1" applyFont="1" applyFill="1" applyAlignment="1">
      <alignment horizontal="left" vertical="top" wrapText="1"/>
    </xf>
    <xf numFmtId="41" fontId="1" fillId="0" borderId="15" xfId="0" applyNumberFormat="1" applyFont="1" applyFill="1" applyBorder="1" applyAlignment="1">
      <alignment horizontal="left" vertical="top" wrapText="1" indent="1"/>
    </xf>
    <xf numFmtId="41" fontId="1" fillId="0" borderId="27" xfId="0" applyNumberFormat="1" applyFont="1" applyFill="1" applyBorder="1" applyAlignment="1">
      <alignment horizontal="left" vertical="top" wrapText="1" indent="1"/>
    </xf>
    <xf numFmtId="0" fontId="28"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17" xfId="0" applyFont="1" applyFill="1" applyBorder="1" applyAlignment="1">
      <alignment horizontal="left" vertical="top" wrapText="1"/>
    </xf>
    <xf numFmtId="0" fontId="1" fillId="0" borderId="10" xfId="0" applyFont="1" applyFill="1" applyBorder="1" applyAlignment="1">
      <alignment horizontal="left" vertical="justify"/>
    </xf>
    <xf numFmtId="0" fontId="1" fillId="0" borderId="26" xfId="0" applyFont="1" applyFill="1" applyBorder="1" applyAlignment="1">
      <alignment horizontal="left" vertical="justify"/>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Fill="1" applyBorder="1" applyAlignment="1">
      <alignment horizontal="left" wrapText="1" shrinkToFi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32</xdr:row>
      <xdr:rowOff>104775</xdr:rowOff>
    </xdr:from>
    <xdr:to>
      <xdr:col>3</xdr:col>
      <xdr:colOff>781050</xdr:colOff>
      <xdr:row>32</xdr:row>
      <xdr:rowOff>104775</xdr:rowOff>
    </xdr:to>
    <xdr:sp>
      <xdr:nvSpPr>
        <xdr:cNvPr id="6" name="Line 20"/>
        <xdr:cNvSpPr>
          <a:spLocks/>
        </xdr:cNvSpPr>
      </xdr:nvSpPr>
      <xdr:spPr>
        <a:xfrm>
          <a:off x="3943350" y="57245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114300</xdr:rowOff>
    </xdr:from>
    <xdr:to>
      <xdr:col>5</xdr:col>
      <xdr:colOff>828675</xdr:colOff>
      <xdr:row>32</xdr:row>
      <xdr:rowOff>114300</xdr:rowOff>
    </xdr:to>
    <xdr:sp>
      <xdr:nvSpPr>
        <xdr:cNvPr id="7" name="Line 21"/>
        <xdr:cNvSpPr>
          <a:spLocks/>
        </xdr:cNvSpPr>
      </xdr:nvSpPr>
      <xdr:spPr>
        <a:xfrm>
          <a:off x="5762625" y="57340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32</xdr:row>
      <xdr:rowOff>104775</xdr:rowOff>
    </xdr:from>
    <xdr:to>
      <xdr:col>3</xdr:col>
      <xdr:colOff>781050</xdr:colOff>
      <xdr:row>32</xdr:row>
      <xdr:rowOff>104775</xdr:rowOff>
    </xdr:to>
    <xdr:sp>
      <xdr:nvSpPr>
        <xdr:cNvPr id="10" name="Line 20"/>
        <xdr:cNvSpPr>
          <a:spLocks/>
        </xdr:cNvSpPr>
      </xdr:nvSpPr>
      <xdr:spPr>
        <a:xfrm>
          <a:off x="3943350" y="57245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114300</xdr:rowOff>
    </xdr:from>
    <xdr:to>
      <xdr:col>5</xdr:col>
      <xdr:colOff>828675</xdr:colOff>
      <xdr:row>32</xdr:row>
      <xdr:rowOff>114300</xdr:rowOff>
    </xdr:to>
    <xdr:sp>
      <xdr:nvSpPr>
        <xdr:cNvPr id="11" name="Line 21"/>
        <xdr:cNvSpPr>
          <a:spLocks/>
        </xdr:cNvSpPr>
      </xdr:nvSpPr>
      <xdr:spPr>
        <a:xfrm>
          <a:off x="5762625" y="57340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7:H59"/>
  <sheetViews>
    <sheetView tabSelected="1" view="pageBreakPreview" zoomScale="60" workbookViewId="0" topLeftCell="A33">
      <selection activeCell="A52" sqref="A52:E52"/>
    </sheetView>
  </sheetViews>
  <sheetFormatPr defaultColWidth="9.140625" defaultRowHeight="12.75"/>
  <cols>
    <col min="1" max="1" width="45.421875" style="2" bestFit="1" customWidth="1"/>
    <col min="2" max="2" width="16.8515625" style="2" customWidth="1"/>
    <col min="3" max="3" width="15.00390625" style="3" customWidth="1"/>
    <col min="4" max="4" width="15.7109375" style="3" customWidth="1"/>
    <col min="5" max="5" width="15.28125" style="3" customWidth="1"/>
    <col min="6" max="6" width="10.7109375" style="117" bestFit="1" customWidth="1"/>
    <col min="7" max="7" width="18.421875" style="117" bestFit="1" customWidth="1"/>
    <col min="8" max="9" width="9.140625" style="117" customWidth="1"/>
    <col min="10" max="10" width="10.28125" style="2" customWidth="1"/>
    <col min="11" max="16384" width="9.140625" style="2" customWidth="1"/>
  </cols>
  <sheetData>
    <row r="7" spans="1:5" ht="22.5">
      <c r="A7" s="242" t="s">
        <v>201</v>
      </c>
      <c r="B7" s="242"/>
      <c r="C7" s="242"/>
      <c r="D7" s="242"/>
      <c r="E7" s="242"/>
    </row>
    <row r="8" spans="1:5" ht="13.5">
      <c r="A8" s="243" t="s">
        <v>0</v>
      </c>
      <c r="B8" s="243"/>
      <c r="C8" s="243"/>
      <c r="D8" s="243"/>
      <c r="E8" s="243"/>
    </row>
    <row r="9" spans="1:5" ht="15.75">
      <c r="A9" s="244" t="s">
        <v>257</v>
      </c>
      <c r="B9" s="244"/>
      <c r="C9" s="244"/>
      <c r="D9" s="244"/>
      <c r="E9" s="244"/>
    </row>
    <row r="10" spans="1:5" ht="15.75">
      <c r="A10" s="245" t="s">
        <v>288</v>
      </c>
      <c r="B10" s="245"/>
      <c r="C10" s="245"/>
      <c r="D10" s="245"/>
      <c r="E10" s="245"/>
    </row>
    <row r="12" spans="1:5" ht="16.5">
      <c r="A12" s="7"/>
      <c r="B12" s="247" t="s">
        <v>56</v>
      </c>
      <c r="C12" s="248"/>
      <c r="D12" s="249" t="s">
        <v>57</v>
      </c>
      <c r="E12" s="248"/>
    </row>
    <row r="13" spans="1:5" ht="16.5">
      <c r="A13" s="8"/>
      <c r="B13" s="139" t="s">
        <v>50</v>
      </c>
      <c r="C13" s="140" t="s">
        <v>58</v>
      </c>
      <c r="D13" s="139" t="s">
        <v>50</v>
      </c>
      <c r="E13" s="140" t="s">
        <v>58</v>
      </c>
    </row>
    <row r="14" spans="1:5" ht="16.5">
      <c r="A14" s="8"/>
      <c r="B14" s="141" t="s">
        <v>59</v>
      </c>
      <c r="C14" s="142" t="s">
        <v>60</v>
      </c>
      <c r="D14" s="141" t="s">
        <v>59</v>
      </c>
      <c r="E14" s="142" t="s">
        <v>60</v>
      </c>
    </row>
    <row r="15" spans="1:5" ht="16.5">
      <c r="A15" s="8"/>
      <c r="B15" s="141" t="s">
        <v>51</v>
      </c>
      <c r="C15" s="142" t="s">
        <v>51</v>
      </c>
      <c r="D15" s="141" t="s">
        <v>61</v>
      </c>
      <c r="E15" s="142" t="s">
        <v>62</v>
      </c>
    </row>
    <row r="16" spans="1:5" ht="16.5">
      <c r="A16" s="8"/>
      <c r="B16" s="143">
        <v>41729</v>
      </c>
      <c r="C16" s="143">
        <v>41364</v>
      </c>
      <c r="D16" s="143">
        <v>41729</v>
      </c>
      <c r="E16" s="143">
        <v>41364</v>
      </c>
    </row>
    <row r="17" spans="1:5" ht="16.5">
      <c r="A17" s="9"/>
      <c r="B17" s="144" t="s">
        <v>21</v>
      </c>
      <c r="C17" s="145" t="s">
        <v>94</v>
      </c>
      <c r="D17" s="144" t="s">
        <v>94</v>
      </c>
      <c r="E17" s="145" t="s">
        <v>94</v>
      </c>
    </row>
    <row r="18" spans="1:5" ht="16.5">
      <c r="A18" s="7" t="s">
        <v>16</v>
      </c>
      <c r="B18" s="146">
        <v>40495</v>
      </c>
      <c r="C18" s="146">
        <v>37837</v>
      </c>
      <c r="D18" s="146">
        <v>40495</v>
      </c>
      <c r="E18" s="146">
        <v>37837</v>
      </c>
    </row>
    <row r="19" spans="1:6" ht="16.5">
      <c r="A19" s="8" t="s">
        <v>95</v>
      </c>
      <c r="B19" s="147">
        <v>-20748</v>
      </c>
      <c r="C19" s="147">
        <v>-22426</v>
      </c>
      <c r="D19" s="147">
        <v>-20748</v>
      </c>
      <c r="E19" s="147">
        <v>-22426</v>
      </c>
      <c r="F19" s="126"/>
    </row>
    <row r="20" spans="1:5" ht="16.5">
      <c r="A20" s="10" t="s">
        <v>96</v>
      </c>
      <c r="B20" s="148">
        <f>SUM(B18:B19)</f>
        <v>19747</v>
      </c>
      <c r="C20" s="148">
        <f>SUM(C18:C19)</f>
        <v>15411</v>
      </c>
      <c r="D20" s="148">
        <f>SUM(D18:D19)</f>
        <v>19747</v>
      </c>
      <c r="E20" s="148">
        <f>SUM(E18:E19)</f>
        <v>15411</v>
      </c>
    </row>
    <row r="21" spans="1:5" ht="16.5">
      <c r="A21" s="8"/>
      <c r="B21" s="149"/>
      <c r="C21" s="149"/>
      <c r="D21" s="149"/>
      <c r="E21" s="149"/>
    </row>
    <row r="22" spans="1:5" ht="16.5">
      <c r="A22" s="8" t="s">
        <v>63</v>
      </c>
      <c r="B22" s="148">
        <f>108-B27</f>
        <v>34</v>
      </c>
      <c r="C22" s="148">
        <v>36</v>
      </c>
      <c r="D22" s="148">
        <f>108-D27</f>
        <v>34</v>
      </c>
      <c r="E22" s="148">
        <v>36</v>
      </c>
    </row>
    <row r="23" spans="1:6" ht="16.5">
      <c r="A23" s="8" t="s">
        <v>97</v>
      </c>
      <c r="B23" s="148">
        <v>-4805</v>
      </c>
      <c r="C23" s="148">
        <v>-3650</v>
      </c>
      <c r="D23" s="148">
        <v>-4805</v>
      </c>
      <c r="E23" s="148">
        <v>-3650</v>
      </c>
      <c r="F23" s="126"/>
    </row>
    <row r="24" spans="1:6" ht="16.5">
      <c r="A24" s="8" t="s">
        <v>98</v>
      </c>
      <c r="B24" s="148">
        <v>-3712</v>
      </c>
      <c r="C24" s="148">
        <v>-2722</v>
      </c>
      <c r="D24" s="148">
        <v>-3712</v>
      </c>
      <c r="E24" s="148">
        <v>-2722</v>
      </c>
      <c r="F24" s="126"/>
    </row>
    <row r="25" spans="1:6" ht="16.5">
      <c r="A25" s="11" t="s">
        <v>99</v>
      </c>
      <c r="B25" s="147">
        <v>-92</v>
      </c>
      <c r="C25" s="147">
        <v>-138</v>
      </c>
      <c r="D25" s="147">
        <v>-92</v>
      </c>
      <c r="E25" s="147">
        <v>-138</v>
      </c>
      <c r="F25" s="126"/>
    </row>
    <row r="26" spans="1:6" ht="16.5">
      <c r="A26" s="10" t="s">
        <v>144</v>
      </c>
      <c r="B26" s="12">
        <f>SUM(B20:B25)</f>
        <v>11172</v>
      </c>
      <c r="C26" s="12">
        <f>SUM(C20:C25)</f>
        <v>8937</v>
      </c>
      <c r="D26" s="12">
        <f>SUM(D20:D25)</f>
        <v>11172</v>
      </c>
      <c r="E26" s="12">
        <f>SUM(E20:E25)</f>
        <v>8937</v>
      </c>
      <c r="F26" s="126"/>
    </row>
    <row r="27" spans="1:5" ht="16.5">
      <c r="A27" s="8" t="s">
        <v>204</v>
      </c>
      <c r="B27" s="148">
        <v>74</v>
      </c>
      <c r="C27" s="148">
        <v>67</v>
      </c>
      <c r="D27" s="148">
        <v>74</v>
      </c>
      <c r="E27" s="148">
        <v>67</v>
      </c>
    </row>
    <row r="28" spans="1:5" ht="16.5">
      <c r="A28" s="8" t="s">
        <v>64</v>
      </c>
      <c r="B28" s="147">
        <v>-71</v>
      </c>
      <c r="C28" s="147">
        <v>-48</v>
      </c>
      <c r="D28" s="147">
        <v>-71</v>
      </c>
      <c r="E28" s="147">
        <v>-48</v>
      </c>
    </row>
    <row r="29" spans="1:8" ht="16.5" customHeight="1">
      <c r="A29" s="13" t="s">
        <v>83</v>
      </c>
      <c r="B29" s="12">
        <f>SUM(B26:B28)</f>
        <v>11175</v>
      </c>
      <c r="C29" s="12">
        <f>SUM(C26:C28)</f>
        <v>8956</v>
      </c>
      <c r="D29" s="12">
        <f>SUM(D26:D28)</f>
        <v>11175</v>
      </c>
      <c r="E29" s="12">
        <f>SUM(E26:E28)</f>
        <v>8956</v>
      </c>
      <c r="F29" s="118"/>
      <c r="G29" s="119"/>
      <c r="H29" s="118"/>
    </row>
    <row r="30" spans="1:8" ht="16.5">
      <c r="A30" s="8" t="s">
        <v>31</v>
      </c>
      <c r="B30" s="147">
        <v>-2810</v>
      </c>
      <c r="C30" s="147">
        <v>-2257</v>
      </c>
      <c r="D30" s="147">
        <v>-2810</v>
      </c>
      <c r="E30" s="147">
        <v>-2257</v>
      </c>
      <c r="F30" s="120"/>
      <c r="G30" s="121"/>
      <c r="H30" s="118"/>
    </row>
    <row r="31" spans="1:7" ht="18.75" customHeight="1" thickBot="1">
      <c r="A31" s="14" t="s">
        <v>116</v>
      </c>
      <c r="B31" s="150">
        <f>SUM(B29:B30)</f>
        <v>8365</v>
      </c>
      <c r="C31" s="150">
        <f>SUM(C29:C30)</f>
        <v>6699</v>
      </c>
      <c r="D31" s="150">
        <f>SUM(D29:D30)</f>
        <v>8365</v>
      </c>
      <c r="E31" s="150">
        <f>SUM(E29:E30)</f>
        <v>6699</v>
      </c>
      <c r="G31" s="122"/>
    </row>
    <row r="32" spans="1:7" ht="18.75" customHeight="1" thickTop="1">
      <c r="A32" s="14"/>
      <c r="B32" s="89"/>
      <c r="C32" s="89"/>
      <c r="D32" s="89"/>
      <c r="E32" s="89"/>
      <c r="F32" s="125"/>
      <c r="G32" s="120"/>
    </row>
    <row r="33" spans="1:8" ht="16.5">
      <c r="A33" s="10" t="s">
        <v>205</v>
      </c>
      <c r="B33" s="151">
        <v>0</v>
      </c>
      <c r="C33" s="151">
        <v>0</v>
      </c>
      <c r="D33" s="151">
        <v>0</v>
      </c>
      <c r="E33" s="151">
        <v>0</v>
      </c>
      <c r="G33" s="123"/>
      <c r="H33" s="119"/>
    </row>
    <row r="34" spans="1:8" ht="17.25" thickBot="1">
      <c r="A34" s="10" t="s">
        <v>206</v>
      </c>
      <c r="B34" s="150">
        <f>B31</f>
        <v>8365</v>
      </c>
      <c r="C34" s="150">
        <f>C31</f>
        <v>6699</v>
      </c>
      <c r="D34" s="150">
        <f>D31</f>
        <v>8365</v>
      </c>
      <c r="E34" s="150">
        <f>E31</f>
        <v>6699</v>
      </c>
      <c r="G34" s="124"/>
      <c r="H34" s="119"/>
    </row>
    <row r="35" spans="1:5" ht="17.25" thickTop="1">
      <c r="A35" s="8"/>
      <c r="B35" s="151"/>
      <c r="C35" s="151"/>
      <c r="D35" s="151"/>
      <c r="E35" s="151"/>
    </row>
    <row r="36" spans="1:5" ht="16.5">
      <c r="A36" s="10" t="s">
        <v>207</v>
      </c>
      <c r="B36" s="148"/>
      <c r="C36" s="148"/>
      <c r="D36" s="148"/>
      <c r="E36" s="148"/>
    </row>
    <row r="37" spans="1:5" ht="16.5">
      <c r="A37" s="8" t="s">
        <v>117</v>
      </c>
      <c r="B37" s="148">
        <f>+B31</f>
        <v>8365</v>
      </c>
      <c r="C37" s="148">
        <f>+C31</f>
        <v>6699</v>
      </c>
      <c r="D37" s="148">
        <f>+D31</f>
        <v>8365</v>
      </c>
      <c r="E37" s="148">
        <f>+E31</f>
        <v>6699</v>
      </c>
    </row>
    <row r="38" spans="1:5" ht="16.5">
      <c r="A38" s="8" t="s">
        <v>118</v>
      </c>
      <c r="B38" s="152" t="s">
        <v>86</v>
      </c>
      <c r="C38" s="152" t="s">
        <v>86</v>
      </c>
      <c r="D38" s="152" t="s">
        <v>86</v>
      </c>
      <c r="E38" s="152" t="s">
        <v>86</v>
      </c>
    </row>
    <row r="39" spans="1:5" ht="17.25" thickBot="1">
      <c r="A39" s="14"/>
      <c r="B39" s="153">
        <f>SUM(B37:B38)</f>
        <v>8365</v>
      </c>
      <c r="C39" s="153">
        <f>SUM(C37:C38)</f>
        <v>6699</v>
      </c>
      <c r="D39" s="153">
        <f>SUM(D37:D38)</f>
        <v>8365</v>
      </c>
      <c r="E39" s="150">
        <f>SUM(E37:E38)</f>
        <v>6699</v>
      </c>
    </row>
    <row r="40" spans="1:5" ht="17.25" thickTop="1">
      <c r="A40" s="14"/>
      <c r="B40" s="154"/>
      <c r="C40" s="154"/>
      <c r="D40" s="154"/>
      <c r="E40" s="12"/>
    </row>
    <row r="41" spans="1:5" ht="16.5">
      <c r="A41" s="10" t="s">
        <v>208</v>
      </c>
      <c r="B41" s="154"/>
      <c r="C41" s="154"/>
      <c r="D41" s="154"/>
      <c r="E41" s="12"/>
    </row>
    <row r="42" spans="1:5" ht="16.5">
      <c r="A42" s="8" t="s">
        <v>117</v>
      </c>
      <c r="B42" s="155">
        <f aca="true" t="shared" si="0" ref="B42:E43">B37</f>
        <v>8365</v>
      </c>
      <c r="C42" s="155">
        <f t="shared" si="0"/>
        <v>6699</v>
      </c>
      <c r="D42" s="155">
        <f t="shared" si="0"/>
        <v>8365</v>
      </c>
      <c r="E42" s="148">
        <f t="shared" si="0"/>
        <v>6699</v>
      </c>
    </row>
    <row r="43" spans="1:5" ht="16.5">
      <c r="A43" s="8" t="s">
        <v>118</v>
      </c>
      <c r="B43" s="156" t="str">
        <f t="shared" si="0"/>
        <v>-</v>
      </c>
      <c r="C43" s="156" t="str">
        <f t="shared" si="0"/>
        <v>-</v>
      </c>
      <c r="D43" s="156" t="str">
        <f t="shared" si="0"/>
        <v>-</v>
      </c>
      <c r="E43" s="152" t="str">
        <f t="shared" si="0"/>
        <v>-</v>
      </c>
    </row>
    <row r="44" spans="1:5" ht="17.25" thickBot="1">
      <c r="A44" s="10"/>
      <c r="B44" s="157">
        <f>SUM(B42:B43)</f>
        <v>8365</v>
      </c>
      <c r="C44" s="157">
        <f>SUM(C42:C43)</f>
        <v>6699</v>
      </c>
      <c r="D44" s="157">
        <f>SUM(D42:D43)</f>
        <v>8365</v>
      </c>
      <c r="E44" s="158">
        <f>SUM(E42:E43)</f>
        <v>6699</v>
      </c>
    </row>
    <row r="45" spans="1:5" ht="18.75" customHeight="1" thickTop="1">
      <c r="A45" s="14"/>
      <c r="B45" s="12"/>
      <c r="C45" s="12"/>
      <c r="D45" s="12"/>
      <c r="E45" s="12"/>
    </row>
    <row r="46" spans="1:5" ht="16.5">
      <c r="A46" s="8" t="s">
        <v>100</v>
      </c>
      <c r="B46" s="15"/>
      <c r="C46" s="159"/>
      <c r="D46" s="15"/>
      <c r="E46" s="160"/>
    </row>
    <row r="47" spans="1:5" ht="16.5">
      <c r="A47" s="16" t="s">
        <v>84</v>
      </c>
      <c r="B47" s="17">
        <f>B44/+NOTES!F173*100</f>
        <v>6.0257019780726395</v>
      </c>
      <c r="C47" s="161">
        <v>4.83</v>
      </c>
      <c r="D47" s="17">
        <f>D44/+NOTES!H173*100</f>
        <v>6.0257019780726395</v>
      </c>
      <c r="E47" s="15">
        <v>4.83</v>
      </c>
    </row>
    <row r="48" spans="1:5" ht="16.5">
      <c r="A48" s="18" t="s">
        <v>85</v>
      </c>
      <c r="B48" s="19">
        <f>NOTES!F184</f>
        <v>6.0257019780726395</v>
      </c>
      <c r="C48" s="162">
        <v>4.83</v>
      </c>
      <c r="D48" s="19">
        <f>NOTES!H184</f>
        <v>6.0257019780726395</v>
      </c>
      <c r="E48" s="163">
        <v>4.83</v>
      </c>
    </row>
    <row r="49" spans="1:5" ht="16.5">
      <c r="A49" s="20"/>
      <c r="B49" s="21"/>
      <c r="C49" s="22"/>
      <c r="D49" s="22"/>
      <c r="E49" s="22"/>
    </row>
    <row r="50" spans="1:5" ht="16.5">
      <c r="A50" s="20"/>
      <c r="B50" s="21"/>
      <c r="C50" s="22"/>
      <c r="D50" s="22"/>
      <c r="E50" s="22"/>
    </row>
    <row r="51" spans="1:5" ht="16.5">
      <c r="A51" s="20"/>
      <c r="B51" s="21"/>
      <c r="C51" s="22"/>
      <c r="D51" s="22"/>
      <c r="E51" s="22"/>
    </row>
    <row r="52" spans="1:5" ht="13.5">
      <c r="A52" s="246" t="s">
        <v>299</v>
      </c>
      <c r="B52" s="246"/>
      <c r="C52" s="246"/>
      <c r="D52" s="246"/>
      <c r="E52" s="246"/>
    </row>
    <row r="53" spans="1:5" ht="13.5">
      <c r="A53" s="246" t="s">
        <v>239</v>
      </c>
      <c r="B53" s="246"/>
      <c r="C53" s="246"/>
      <c r="D53" s="246"/>
      <c r="E53" s="246"/>
    </row>
    <row r="54" spans="1:5" ht="16.5">
      <c r="A54" s="107"/>
      <c r="B54" s="21"/>
      <c r="C54" s="22"/>
      <c r="D54" s="22"/>
      <c r="E54" s="22"/>
    </row>
    <row r="55" spans="1:5" ht="16.5">
      <c r="A55" s="20"/>
      <c r="B55" s="21"/>
      <c r="C55" s="22"/>
      <c r="D55" s="22"/>
      <c r="E55" s="22"/>
    </row>
    <row r="56" spans="1:5" ht="16.5">
      <c r="A56" s="20"/>
      <c r="B56" s="21"/>
      <c r="C56" s="22"/>
      <c r="D56" s="22"/>
      <c r="E56" s="22"/>
    </row>
    <row r="57" spans="1:5" ht="16.5">
      <c r="A57" s="20"/>
      <c r="B57" s="21"/>
      <c r="C57" s="22"/>
      <c r="D57" s="22"/>
      <c r="E57" s="22"/>
    </row>
    <row r="58" spans="1:5" ht="16.5">
      <c r="A58" s="20"/>
      <c r="B58" s="21"/>
      <c r="C58" s="22"/>
      <c r="D58" s="22"/>
      <c r="E58" s="22"/>
    </row>
    <row r="59" spans="1:5" ht="16.5">
      <c r="A59" s="20"/>
      <c r="B59" s="21"/>
      <c r="C59" s="22"/>
      <c r="D59" s="22"/>
      <c r="E59" s="22"/>
    </row>
  </sheetData>
  <sheetProtection/>
  <mergeCells count="8">
    <mergeCell ref="A7:E7"/>
    <mergeCell ref="A8:E8"/>
    <mergeCell ref="A9:E9"/>
    <mergeCell ref="A10:E10"/>
    <mergeCell ref="A53:E53"/>
    <mergeCell ref="A52:E52"/>
    <mergeCell ref="B12:C12"/>
    <mergeCell ref="D12:E12"/>
  </mergeCells>
  <printOptions/>
  <pageMargins left="1" right="1" top="1" bottom="1" header="0.5" footer="0.5"/>
  <pageSetup fitToHeight="1" fitToWidth="1" orientation="portrait" scale="7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6:H97"/>
  <sheetViews>
    <sheetView zoomScalePageLayoutView="0" workbookViewId="0" topLeftCell="A53">
      <selection activeCell="A60" sqref="A60:H60"/>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51" t="s">
        <v>202</v>
      </c>
      <c r="B6" s="251"/>
      <c r="C6" s="251"/>
      <c r="D6" s="251"/>
      <c r="E6" s="251"/>
      <c r="F6" s="251"/>
      <c r="G6" s="251"/>
      <c r="H6" s="251"/>
    </row>
    <row r="7" spans="1:8" ht="13.5" customHeight="1">
      <c r="A7" s="252" t="s">
        <v>0</v>
      </c>
      <c r="B7" s="252"/>
      <c r="C7" s="252"/>
      <c r="D7" s="252"/>
      <c r="E7" s="252"/>
      <c r="F7" s="252"/>
      <c r="G7" s="252"/>
      <c r="H7" s="252"/>
    </row>
    <row r="8" spans="1:8" ht="15.75">
      <c r="A8" s="253" t="s">
        <v>258</v>
      </c>
      <c r="B8" s="253"/>
      <c r="C8" s="253"/>
      <c r="D8" s="253"/>
      <c r="E8" s="253"/>
      <c r="F8" s="253"/>
      <c r="G8" s="253"/>
      <c r="H8" s="253"/>
    </row>
    <row r="9" spans="1:8" ht="15.75">
      <c r="A9" s="253" t="s">
        <v>280</v>
      </c>
      <c r="B9" s="253"/>
      <c r="C9" s="253"/>
      <c r="D9" s="253"/>
      <c r="E9" s="253"/>
      <c r="F9" s="253"/>
      <c r="G9" s="253"/>
      <c r="H9" s="253"/>
    </row>
    <row r="10" ht="15.75" customHeight="1"/>
    <row r="11" spans="1:7" ht="15.75">
      <c r="A11" s="5"/>
      <c r="B11" s="4"/>
      <c r="C11" s="4"/>
      <c r="D11" s="4"/>
      <c r="E11" s="23" t="s">
        <v>49</v>
      </c>
      <c r="F11" s="23"/>
      <c r="G11" s="23" t="s">
        <v>49</v>
      </c>
    </row>
    <row r="12" spans="1:7" ht="15.75">
      <c r="A12" s="24"/>
      <c r="B12" s="4"/>
      <c r="C12" s="4"/>
      <c r="D12" s="4"/>
      <c r="E12" s="25" t="s">
        <v>277</v>
      </c>
      <c r="F12" s="25"/>
      <c r="G12" s="25" t="s">
        <v>247</v>
      </c>
    </row>
    <row r="13" spans="1:7" ht="15.75">
      <c r="A13" s="5"/>
      <c r="B13" s="4"/>
      <c r="C13" s="4"/>
      <c r="D13" s="4"/>
      <c r="E13" s="23" t="s">
        <v>21</v>
      </c>
      <c r="F13" s="23"/>
      <c r="G13" s="23" t="s">
        <v>21</v>
      </c>
    </row>
    <row r="14" spans="1:7" ht="15.75">
      <c r="A14" s="5"/>
      <c r="B14" s="4"/>
      <c r="C14" s="4"/>
      <c r="D14" s="4"/>
      <c r="E14" s="23"/>
      <c r="F14" s="23"/>
      <c r="G14" s="23"/>
    </row>
    <row r="15" spans="2:8" ht="15.75">
      <c r="B15" s="26" t="s">
        <v>119</v>
      </c>
      <c r="C15" s="4"/>
      <c r="D15" s="4"/>
      <c r="E15" s="27"/>
      <c r="F15" s="27"/>
      <c r="G15" s="27"/>
      <c r="H15" s="26"/>
    </row>
    <row r="16" spans="1:8" ht="15.75">
      <c r="A16" s="5"/>
      <c r="B16" s="4" t="s">
        <v>52</v>
      </c>
      <c r="C16" s="4"/>
      <c r="D16" s="4"/>
      <c r="E16" s="27">
        <v>101096</v>
      </c>
      <c r="F16" s="27"/>
      <c r="G16" s="27">
        <v>98902</v>
      </c>
      <c r="H16" s="4"/>
    </row>
    <row r="17" spans="1:8" ht="15.75">
      <c r="A17" s="5"/>
      <c r="B17" s="4" t="s">
        <v>218</v>
      </c>
      <c r="C17" s="4"/>
      <c r="D17" s="4"/>
      <c r="E17" s="27">
        <v>11500</v>
      </c>
      <c r="F17" s="27"/>
      <c r="G17" s="27">
        <v>11500</v>
      </c>
      <c r="H17" s="27"/>
    </row>
    <row r="18" spans="1:8" ht="15.75">
      <c r="A18" s="5"/>
      <c r="B18" s="4" t="s">
        <v>248</v>
      </c>
      <c r="C18" s="4"/>
      <c r="D18" s="4"/>
      <c r="E18" s="27">
        <v>1138</v>
      </c>
      <c r="F18" s="27"/>
      <c r="G18" s="27">
        <v>1062</v>
      </c>
      <c r="H18" s="27"/>
    </row>
    <row r="19" spans="1:8" ht="15.75">
      <c r="A19" s="5"/>
      <c r="B19" s="28" t="s">
        <v>120</v>
      </c>
      <c r="C19" s="4"/>
      <c r="D19" s="4"/>
      <c r="E19" s="51">
        <f>SUM(E16:E18)</f>
        <v>113734</v>
      </c>
      <c r="F19" s="27"/>
      <c r="G19" s="51">
        <f>SUM(G16:G18)</f>
        <v>111464</v>
      </c>
      <c r="H19" s="28"/>
    </row>
    <row r="20" spans="1:8" ht="15.75">
      <c r="A20" s="5"/>
      <c r="B20" s="4"/>
      <c r="C20" s="4"/>
      <c r="D20" s="4"/>
      <c r="E20" s="27"/>
      <c r="F20" s="27"/>
      <c r="G20" s="27"/>
      <c r="H20" s="4"/>
    </row>
    <row r="21" spans="1:8" ht="15.75">
      <c r="A21" s="5"/>
      <c r="B21" s="4" t="s">
        <v>53</v>
      </c>
      <c r="C21" s="29"/>
      <c r="D21" s="30"/>
      <c r="E21" s="27">
        <v>52961</v>
      </c>
      <c r="F21" s="27"/>
      <c r="G21" s="27">
        <v>36331</v>
      </c>
      <c r="H21" s="4"/>
    </row>
    <row r="22" spans="1:8" ht="15.75">
      <c r="A22" s="5"/>
      <c r="B22" s="4" t="s">
        <v>153</v>
      </c>
      <c r="C22" s="29"/>
      <c r="D22" s="30"/>
      <c r="E22" s="27">
        <v>39231</v>
      </c>
      <c r="F22" s="27"/>
      <c r="G22" s="27">
        <v>38559</v>
      </c>
      <c r="H22" s="4"/>
    </row>
    <row r="23" spans="1:8" ht="15.75">
      <c r="A23" s="5"/>
      <c r="B23" s="4" t="s">
        <v>209</v>
      </c>
      <c r="C23" s="29"/>
      <c r="D23" s="30"/>
      <c r="E23" s="27">
        <v>1857</v>
      </c>
      <c r="F23" s="27"/>
      <c r="G23" s="27">
        <v>419</v>
      </c>
      <c r="H23" s="4"/>
    </row>
    <row r="24" spans="1:8" ht="15.75">
      <c r="A24" s="5"/>
      <c r="B24" s="4" t="s">
        <v>82</v>
      </c>
      <c r="C24" s="29"/>
      <c r="D24" s="30"/>
      <c r="E24" s="27">
        <v>18028</v>
      </c>
      <c r="F24" s="27"/>
      <c r="G24" s="27">
        <v>18879</v>
      </c>
      <c r="H24" s="4"/>
    </row>
    <row r="25" spans="1:8" ht="15.75">
      <c r="A25" s="5"/>
      <c r="B25" s="28" t="s">
        <v>121</v>
      </c>
      <c r="C25" s="4"/>
      <c r="D25" s="4"/>
      <c r="E25" s="51">
        <f>SUM(E21:E24)</f>
        <v>112077</v>
      </c>
      <c r="F25" s="27"/>
      <c r="G25" s="51">
        <f>SUM(G21:G24)</f>
        <v>94188</v>
      </c>
      <c r="H25" s="28"/>
    </row>
    <row r="26" spans="1:8" ht="15.75">
      <c r="A26" s="5"/>
      <c r="B26" s="4"/>
      <c r="C26" s="4"/>
      <c r="D26" s="4"/>
      <c r="E26" s="27"/>
      <c r="F26" s="27"/>
      <c r="G26" s="27"/>
      <c r="H26" s="4"/>
    </row>
    <row r="27" spans="1:8" ht="15.75" hidden="1">
      <c r="A27" s="5"/>
      <c r="B27" s="4" t="s">
        <v>141</v>
      </c>
      <c r="C27" s="4"/>
      <c r="D27" s="4"/>
      <c r="E27" s="52">
        <v>0</v>
      </c>
      <c r="F27" s="27"/>
      <c r="G27" s="52">
        <v>0</v>
      </c>
      <c r="H27" s="4"/>
    </row>
    <row r="28" spans="1:8" ht="15.75" hidden="1">
      <c r="A28" s="5"/>
      <c r="B28" s="4"/>
      <c r="C28" s="4"/>
      <c r="D28" s="4"/>
      <c r="E28" s="27"/>
      <c r="F28" s="27"/>
      <c r="G28" s="27"/>
      <c r="H28" s="4"/>
    </row>
    <row r="29" spans="1:8" ht="16.5" thickBot="1">
      <c r="A29" s="5"/>
      <c r="B29" s="31" t="s">
        <v>122</v>
      </c>
      <c r="C29" s="4"/>
      <c r="D29" s="4"/>
      <c r="E29" s="53">
        <f>E19+E25+E27</f>
        <v>225811</v>
      </c>
      <c r="F29" s="32"/>
      <c r="G29" s="53">
        <f>G19+G25+G27</f>
        <v>205652</v>
      </c>
      <c r="H29" s="31"/>
    </row>
    <row r="30" spans="1:8" ht="16.5" thickTop="1">
      <c r="A30" s="5"/>
      <c r="B30" s="4"/>
      <c r="C30" s="4"/>
      <c r="D30" s="4"/>
      <c r="E30" s="27"/>
      <c r="F30" s="27"/>
      <c r="G30" s="27"/>
      <c r="H30" s="4"/>
    </row>
    <row r="31" spans="1:8" ht="15.75">
      <c r="A31" s="5"/>
      <c r="B31" s="31" t="s">
        <v>123</v>
      </c>
      <c r="C31" s="4"/>
      <c r="D31" s="4"/>
      <c r="E31" s="27"/>
      <c r="F31" s="27"/>
      <c r="G31" s="27"/>
      <c r="H31" s="31"/>
    </row>
    <row r="32" spans="1:8" ht="15.75">
      <c r="A32" s="5"/>
      <c r="B32" s="4" t="s">
        <v>108</v>
      </c>
      <c r="C32" s="4"/>
      <c r="D32" s="4"/>
      <c r="E32" s="27">
        <v>69739</v>
      </c>
      <c r="F32" s="27"/>
      <c r="G32" s="27">
        <v>69739</v>
      </c>
      <c r="H32" s="4"/>
    </row>
    <row r="33" spans="1:8" ht="15.75">
      <c r="A33" s="5"/>
      <c r="B33" s="4" t="s">
        <v>54</v>
      </c>
      <c r="C33" s="4"/>
      <c r="D33" s="4"/>
      <c r="E33" s="27">
        <v>13720</v>
      </c>
      <c r="F33" s="27"/>
      <c r="G33" s="27">
        <v>13720</v>
      </c>
      <c r="H33" s="4"/>
    </row>
    <row r="34" spans="1:8" ht="15.75">
      <c r="A34" s="5"/>
      <c r="B34" s="4" t="s">
        <v>219</v>
      </c>
      <c r="C34" s="4"/>
      <c r="D34" s="4"/>
      <c r="E34" s="27">
        <v>109133</v>
      </c>
      <c r="F34" s="27"/>
      <c r="G34" s="27">
        <v>100768</v>
      </c>
      <c r="H34" s="4"/>
    </row>
    <row r="35" spans="1:8" ht="15.75">
      <c r="A35" s="5"/>
      <c r="B35" s="4" t="s">
        <v>145</v>
      </c>
      <c r="C35" s="4"/>
      <c r="D35" s="4"/>
      <c r="E35" s="54">
        <v>-1578</v>
      </c>
      <c r="F35" s="27"/>
      <c r="G35" s="54">
        <v>-1578</v>
      </c>
      <c r="H35" s="4"/>
    </row>
    <row r="36" spans="1:8" ht="15.75">
      <c r="A36" s="5"/>
      <c r="B36" s="31" t="s">
        <v>124</v>
      </c>
      <c r="C36" s="4"/>
      <c r="D36" s="4"/>
      <c r="E36" s="51">
        <f>SUM(E32:E35)</f>
        <v>191014</v>
      </c>
      <c r="F36" s="27"/>
      <c r="G36" s="51">
        <f>SUM(G32:G35)</f>
        <v>182649</v>
      </c>
      <c r="H36" s="31"/>
    </row>
    <row r="37" spans="1:8" ht="15.75">
      <c r="A37" s="5"/>
      <c r="B37" s="31"/>
      <c r="C37" s="4"/>
      <c r="D37" s="4"/>
      <c r="E37" s="27"/>
      <c r="F37" s="27"/>
      <c r="G37" s="27"/>
      <c r="H37" s="31"/>
    </row>
    <row r="38" spans="1:8" ht="15.75" hidden="1">
      <c r="A38" s="5"/>
      <c r="B38" s="4" t="s">
        <v>142</v>
      </c>
      <c r="C38" s="4"/>
      <c r="D38" s="4"/>
      <c r="E38" s="27">
        <v>0</v>
      </c>
      <c r="F38" s="27"/>
      <c r="G38" s="27">
        <v>0</v>
      </c>
      <c r="H38" s="4"/>
    </row>
    <row r="39" spans="1:8" ht="15.75" hidden="1">
      <c r="A39" s="5"/>
      <c r="B39" s="31"/>
      <c r="C39" s="4"/>
      <c r="D39" s="4"/>
      <c r="E39" s="27"/>
      <c r="F39" s="27"/>
      <c r="G39" s="27"/>
      <c r="H39" s="31"/>
    </row>
    <row r="40" spans="2:8" ht="15.75">
      <c r="B40" s="26" t="s">
        <v>125</v>
      </c>
      <c r="C40" s="4"/>
      <c r="D40" s="4"/>
      <c r="E40" s="27"/>
      <c r="F40" s="27"/>
      <c r="G40" s="27"/>
      <c r="H40" s="26"/>
    </row>
    <row r="41" spans="2:8" ht="15.75">
      <c r="B41" s="4" t="s">
        <v>126</v>
      </c>
      <c r="C41" s="4"/>
      <c r="D41" s="4"/>
      <c r="E41" s="27">
        <v>3596</v>
      </c>
      <c r="F41" s="27"/>
      <c r="G41" s="27">
        <v>4449</v>
      </c>
      <c r="H41" s="4"/>
    </row>
    <row r="42" spans="2:8" ht="15.75" hidden="1">
      <c r="B42" s="4" t="s">
        <v>210</v>
      </c>
      <c r="C42" s="4"/>
      <c r="D42" s="4"/>
      <c r="E42" s="27"/>
      <c r="F42" s="27"/>
      <c r="G42" s="27"/>
      <c r="H42" s="4"/>
    </row>
    <row r="43" spans="2:8" ht="15.75">
      <c r="B43" s="28" t="s">
        <v>130</v>
      </c>
      <c r="C43" s="29"/>
      <c r="D43" s="33"/>
      <c r="E43" s="51">
        <f>SUM(E40:E42)</f>
        <v>3596</v>
      </c>
      <c r="F43" s="27"/>
      <c r="G43" s="51">
        <f>SUM(G40:G42)</f>
        <v>4449</v>
      </c>
      <c r="H43" s="28"/>
    </row>
    <row r="44" spans="2:8" ht="15.75">
      <c r="B44" s="5"/>
      <c r="C44" s="29"/>
      <c r="D44" s="33"/>
      <c r="E44" s="27"/>
      <c r="F44" s="27"/>
      <c r="G44" s="27"/>
      <c r="H44" s="5"/>
    </row>
    <row r="45" spans="1:8" ht="15.75">
      <c r="A45" s="5"/>
      <c r="B45" s="4" t="s">
        <v>127</v>
      </c>
      <c r="C45" s="29"/>
      <c r="D45" s="30"/>
      <c r="E45" s="27">
        <v>27491</v>
      </c>
      <c r="F45" s="27"/>
      <c r="G45" s="27">
        <v>16042</v>
      </c>
      <c r="H45" s="4"/>
    </row>
    <row r="46" spans="1:8" ht="15.75">
      <c r="A46" s="5"/>
      <c r="B46" s="4" t="s">
        <v>128</v>
      </c>
      <c r="C46" s="29"/>
      <c r="D46" s="30"/>
      <c r="E46" s="27">
        <v>311</v>
      </c>
      <c r="F46" s="27"/>
      <c r="G46" s="27">
        <v>707</v>
      </c>
      <c r="H46" s="4"/>
    </row>
    <row r="47" spans="1:8" ht="15.75">
      <c r="A47" s="5"/>
      <c r="B47" s="5" t="s">
        <v>92</v>
      </c>
      <c r="C47" s="29"/>
      <c r="D47" s="33"/>
      <c r="E47" s="27">
        <v>410</v>
      </c>
      <c r="F47" s="27"/>
      <c r="G47" s="27">
        <v>410</v>
      </c>
      <c r="H47" s="5"/>
    </row>
    <row r="48" spans="1:8" ht="15.75">
      <c r="A48" s="5"/>
      <c r="B48" s="5" t="s">
        <v>31</v>
      </c>
      <c r="C48" s="29"/>
      <c r="D48" s="33"/>
      <c r="E48" s="27">
        <v>2989</v>
      </c>
      <c r="F48" s="27"/>
      <c r="G48" s="27">
        <v>1395</v>
      </c>
      <c r="H48" s="5"/>
    </row>
    <row r="49" spans="1:8" ht="15.75" hidden="1">
      <c r="A49" s="5"/>
      <c r="B49" s="4" t="s">
        <v>210</v>
      </c>
      <c r="C49" s="29"/>
      <c r="D49" s="33"/>
      <c r="E49" s="27">
        <v>0</v>
      </c>
      <c r="F49" s="27"/>
      <c r="G49" s="27">
        <v>0</v>
      </c>
      <c r="H49" s="4"/>
    </row>
    <row r="50" spans="1:8" ht="15.75">
      <c r="A50" s="5"/>
      <c r="B50" s="28" t="s">
        <v>129</v>
      </c>
      <c r="C50" s="24"/>
      <c r="D50" s="24"/>
      <c r="E50" s="51">
        <f>SUM(E45:E49)</f>
        <v>31201</v>
      </c>
      <c r="F50" s="27"/>
      <c r="G50" s="51">
        <f>SUM(G45:G49)</f>
        <v>18554</v>
      </c>
      <c r="H50" s="28"/>
    </row>
    <row r="51" spans="1:8" ht="15.75">
      <c r="A51" s="5"/>
      <c r="B51" s="28"/>
      <c r="C51" s="24"/>
      <c r="D51" s="24"/>
      <c r="E51" s="27"/>
      <c r="F51" s="27"/>
      <c r="G51" s="27"/>
      <c r="H51" s="28"/>
    </row>
    <row r="52" spans="1:8" ht="16.5" thickBot="1">
      <c r="A52" s="5"/>
      <c r="B52" s="34" t="s">
        <v>131</v>
      </c>
      <c r="C52" s="35"/>
      <c r="D52" s="35"/>
      <c r="E52" s="53">
        <f>E50+E43</f>
        <v>34797</v>
      </c>
      <c r="F52" s="32"/>
      <c r="G52" s="53">
        <f>G50+G43</f>
        <v>23003</v>
      </c>
      <c r="H52" s="34"/>
    </row>
    <row r="53" spans="1:8" ht="16.5" thickTop="1">
      <c r="A53" s="5"/>
      <c r="B53" s="28"/>
      <c r="C53" s="24"/>
      <c r="D53" s="24"/>
      <c r="E53" s="27"/>
      <c r="F53" s="27"/>
      <c r="G53" s="27"/>
      <c r="H53" s="28"/>
    </row>
    <row r="54" spans="1:8" ht="16.5" thickBot="1">
      <c r="A54" s="5"/>
      <c r="B54" s="34" t="s">
        <v>132</v>
      </c>
      <c r="C54" s="4"/>
      <c r="D54" s="4"/>
      <c r="E54" s="55">
        <f>E52+E36</f>
        <v>225811</v>
      </c>
      <c r="F54" s="32"/>
      <c r="G54" s="55">
        <f>G52+G36</f>
        <v>205652</v>
      </c>
      <c r="H54" s="34"/>
    </row>
    <row r="55" spans="1:7" ht="16.5" thickTop="1">
      <c r="A55" s="5"/>
      <c r="B55" s="4"/>
      <c r="C55" s="4"/>
      <c r="D55" s="4"/>
      <c r="E55" s="27"/>
      <c r="F55" s="27"/>
      <c r="G55" s="27"/>
    </row>
    <row r="56" spans="1:7" ht="15.75">
      <c r="A56" s="5"/>
      <c r="B56" s="4"/>
      <c r="C56" s="4"/>
      <c r="D56" s="4"/>
      <c r="E56" s="36"/>
      <c r="F56" s="36"/>
      <c r="G56" s="36"/>
    </row>
    <row r="57" spans="1:7" ht="15.75">
      <c r="A57" s="5"/>
      <c r="B57" s="31" t="s">
        <v>152</v>
      </c>
      <c r="C57" s="31"/>
      <c r="D57" s="31"/>
      <c r="E57" s="37">
        <f>(E36+E38)/E32/2</f>
        <v>1.369491962890205</v>
      </c>
      <c r="F57" s="38"/>
      <c r="G57" s="37">
        <f>(G36+G38)/G32/2</f>
        <v>1.309518346979452</v>
      </c>
    </row>
    <row r="58" spans="1:7" ht="18.75">
      <c r="A58" s="39"/>
      <c r="B58" s="40"/>
      <c r="C58" s="40"/>
      <c r="D58" s="40"/>
      <c r="E58" s="27"/>
      <c r="F58" s="27"/>
      <c r="G58" s="41"/>
    </row>
    <row r="59" spans="1:7" ht="15.75">
      <c r="A59" s="42"/>
      <c r="B59" s="40"/>
      <c r="C59" s="40"/>
      <c r="D59" s="40"/>
      <c r="E59" s="27"/>
      <c r="F59" s="27"/>
      <c r="G59" s="41"/>
    </row>
    <row r="60" spans="1:8" ht="24.75" customHeight="1">
      <c r="A60" s="250" t="s">
        <v>300</v>
      </c>
      <c r="B60" s="250"/>
      <c r="C60" s="250"/>
      <c r="D60" s="250"/>
      <c r="E60" s="250"/>
      <c r="F60" s="250"/>
      <c r="G60" s="250"/>
      <c r="H60" s="250"/>
    </row>
    <row r="61" spans="1:7" ht="15.75">
      <c r="A61" s="250"/>
      <c r="B61" s="250"/>
      <c r="C61" s="250"/>
      <c r="D61" s="250"/>
      <c r="E61" s="250"/>
      <c r="F61" s="27"/>
      <c r="G61" s="41"/>
    </row>
    <row r="62" spans="1:7" ht="15">
      <c r="A62" s="43"/>
      <c r="B62" s="44"/>
      <c r="C62" s="40"/>
      <c r="D62" s="40"/>
      <c r="E62" s="45"/>
      <c r="F62" s="45"/>
      <c r="G62" s="46"/>
    </row>
    <row r="63" spans="1:7" ht="15">
      <c r="A63" s="42"/>
      <c r="B63" s="44"/>
      <c r="C63" s="47"/>
      <c r="D63" s="47"/>
      <c r="E63" s="45"/>
      <c r="F63" s="45"/>
      <c r="G63" s="46"/>
    </row>
    <row r="64" spans="1:7" ht="15">
      <c r="A64" s="42"/>
      <c r="B64" s="44"/>
      <c r="C64" s="40"/>
      <c r="D64" s="40"/>
      <c r="E64" s="45"/>
      <c r="F64" s="45"/>
      <c r="G64" s="46"/>
    </row>
    <row r="65" spans="1:7" ht="15">
      <c r="A65" s="42"/>
      <c r="B65" s="48"/>
      <c r="C65" s="40"/>
      <c r="D65" s="40"/>
      <c r="E65" s="45"/>
      <c r="F65" s="45"/>
      <c r="G65" s="46"/>
    </row>
    <row r="66" spans="1:7" ht="15">
      <c r="A66" s="42"/>
      <c r="B66" s="44"/>
      <c r="C66" s="40"/>
      <c r="D66" s="40"/>
      <c r="E66" s="45"/>
      <c r="F66" s="45"/>
      <c r="G66" s="46"/>
    </row>
    <row r="67" spans="1:7" ht="15">
      <c r="A67" s="42"/>
      <c r="B67" s="44"/>
      <c r="C67" s="40"/>
      <c r="D67" s="40"/>
      <c r="E67" s="45"/>
      <c r="F67" s="45"/>
      <c r="G67" s="46"/>
    </row>
    <row r="68" spans="1:7" ht="15">
      <c r="A68" s="42"/>
      <c r="B68" s="44"/>
      <c r="C68" s="40"/>
      <c r="D68" s="40"/>
      <c r="E68" s="45"/>
      <c r="F68" s="45"/>
      <c r="G68" s="46"/>
    </row>
    <row r="69" spans="1:7" ht="15">
      <c r="A69" s="42"/>
      <c r="B69" s="44"/>
      <c r="C69" s="40"/>
      <c r="D69" s="40"/>
      <c r="E69" s="45"/>
      <c r="F69" s="45"/>
      <c r="G69" s="46"/>
    </row>
    <row r="70" spans="1:7" ht="15">
      <c r="A70" s="42"/>
      <c r="B70" s="44"/>
      <c r="C70" s="40"/>
      <c r="D70" s="40"/>
      <c r="E70" s="45"/>
      <c r="F70" s="45"/>
      <c r="G70" s="46"/>
    </row>
    <row r="71" spans="1:7" ht="15">
      <c r="A71" s="42"/>
      <c r="B71" s="44"/>
      <c r="C71" s="40"/>
      <c r="D71" s="40"/>
      <c r="E71" s="45"/>
      <c r="F71" s="45"/>
      <c r="G71" s="46"/>
    </row>
    <row r="72" spans="1:7" ht="15">
      <c r="A72" s="42"/>
      <c r="B72" s="44"/>
      <c r="C72" s="40"/>
      <c r="D72" s="40"/>
      <c r="E72" s="45"/>
      <c r="F72" s="45"/>
      <c r="G72" s="46"/>
    </row>
    <row r="73" spans="1:7" ht="15">
      <c r="A73" s="42"/>
      <c r="B73" s="44"/>
      <c r="C73" s="40"/>
      <c r="D73" s="40"/>
      <c r="E73" s="45"/>
      <c r="F73" s="45"/>
      <c r="G73" s="46"/>
    </row>
    <row r="74" spans="1:7" ht="15">
      <c r="A74" s="42"/>
      <c r="B74" s="44"/>
      <c r="C74" s="40"/>
      <c r="D74" s="40"/>
      <c r="E74" s="45"/>
      <c r="F74" s="45"/>
      <c r="G74" s="46"/>
    </row>
    <row r="75" spans="1:7" ht="15">
      <c r="A75" s="42"/>
      <c r="B75" s="44"/>
      <c r="C75" s="40"/>
      <c r="D75" s="40"/>
      <c r="E75" s="45"/>
      <c r="F75" s="45"/>
      <c r="G75" s="46"/>
    </row>
    <row r="76" spans="1:7" ht="15">
      <c r="A76" s="42"/>
      <c r="B76" s="44"/>
      <c r="C76" s="40"/>
      <c r="D76" s="40"/>
      <c r="E76" s="45"/>
      <c r="F76" s="45"/>
      <c r="G76" s="46"/>
    </row>
    <row r="77" spans="1:7" ht="15">
      <c r="A77" s="42"/>
      <c r="B77" s="44"/>
      <c r="C77" s="40"/>
      <c r="D77" s="40"/>
      <c r="E77" s="45"/>
      <c r="F77" s="45"/>
      <c r="G77" s="46"/>
    </row>
    <row r="78" spans="1:7" ht="15">
      <c r="A78" s="42"/>
      <c r="B78" s="44"/>
      <c r="C78" s="40"/>
      <c r="D78" s="40"/>
      <c r="E78" s="45"/>
      <c r="F78" s="45"/>
      <c r="G78" s="46"/>
    </row>
    <row r="79" spans="1:7" ht="15">
      <c r="A79" s="42"/>
      <c r="B79" s="44"/>
      <c r="C79" s="40"/>
      <c r="D79" s="40"/>
      <c r="E79" s="45"/>
      <c r="F79" s="45"/>
      <c r="G79" s="46"/>
    </row>
    <row r="80" spans="1:7" ht="15">
      <c r="A80" s="42"/>
      <c r="B80" s="40"/>
      <c r="C80" s="40"/>
      <c r="D80" s="40"/>
      <c r="E80" s="45"/>
      <c r="F80" s="45"/>
      <c r="G80" s="46"/>
    </row>
    <row r="81" spans="1:7" ht="15">
      <c r="A81" s="42"/>
      <c r="B81" s="40"/>
      <c r="C81" s="40"/>
      <c r="D81" s="40"/>
      <c r="E81" s="45"/>
      <c r="F81" s="45"/>
      <c r="G81" s="46"/>
    </row>
    <row r="82" spans="1:7" ht="15">
      <c r="A82" s="42"/>
      <c r="B82" s="40"/>
      <c r="C82" s="40"/>
      <c r="D82" s="40"/>
      <c r="E82" s="45"/>
      <c r="F82" s="45"/>
      <c r="G82" s="46"/>
    </row>
    <row r="83" spans="1:7" ht="15">
      <c r="A83" s="42"/>
      <c r="B83" s="40"/>
      <c r="C83" s="40"/>
      <c r="D83" s="40"/>
      <c r="E83" s="45"/>
      <c r="F83" s="45"/>
      <c r="G83" s="46"/>
    </row>
    <row r="84" spans="1:7" ht="15">
      <c r="A84" s="42"/>
      <c r="B84" s="40"/>
      <c r="C84" s="40"/>
      <c r="D84" s="40"/>
      <c r="E84" s="45"/>
      <c r="F84" s="45"/>
      <c r="G84" s="46"/>
    </row>
    <row r="85" spans="1:7" ht="15">
      <c r="A85" s="42"/>
      <c r="B85" s="40"/>
      <c r="C85" s="40"/>
      <c r="D85" s="40"/>
      <c r="E85" s="45"/>
      <c r="F85" s="45"/>
      <c r="G85" s="46"/>
    </row>
    <row r="86" spans="1:7" ht="15">
      <c r="A86" s="42"/>
      <c r="B86" s="40"/>
      <c r="C86" s="40"/>
      <c r="D86" s="40"/>
      <c r="E86" s="45"/>
      <c r="F86" s="45"/>
      <c r="G86" s="46"/>
    </row>
    <row r="87" spans="1:7" ht="15">
      <c r="A87" s="42"/>
      <c r="B87" s="40"/>
      <c r="C87" s="40"/>
      <c r="D87" s="40"/>
      <c r="E87" s="45"/>
      <c r="F87" s="45"/>
      <c r="G87" s="46"/>
    </row>
    <row r="88" spans="1:7" ht="15">
      <c r="A88" s="42"/>
      <c r="B88" s="40"/>
      <c r="C88" s="40"/>
      <c r="D88" s="40"/>
      <c r="E88" s="45"/>
      <c r="F88" s="45"/>
      <c r="G88" s="46"/>
    </row>
    <row r="89" spans="1:7" ht="15">
      <c r="A89" s="42"/>
      <c r="B89" s="40"/>
      <c r="C89" s="40"/>
      <c r="D89" s="40"/>
      <c r="E89" s="45"/>
      <c r="F89" s="45"/>
      <c r="G89" s="46"/>
    </row>
    <row r="90" spans="1:7" ht="15">
      <c r="A90" s="42"/>
      <c r="B90" s="40"/>
      <c r="C90" s="40"/>
      <c r="D90" s="40"/>
      <c r="E90" s="45"/>
      <c r="F90" s="45"/>
      <c r="G90" s="46"/>
    </row>
    <row r="91" spans="1:7" ht="15">
      <c r="A91" s="42"/>
      <c r="B91" s="40"/>
      <c r="C91" s="40"/>
      <c r="D91" s="40"/>
      <c r="E91" s="45"/>
      <c r="F91" s="45"/>
      <c r="G91" s="46"/>
    </row>
    <row r="92" spans="1:7" ht="15">
      <c r="A92" s="42"/>
      <c r="B92" s="40"/>
      <c r="C92" s="40"/>
      <c r="D92" s="40"/>
      <c r="E92" s="45"/>
      <c r="F92" s="45"/>
      <c r="G92" s="46"/>
    </row>
    <row r="93" spans="1:7" ht="15">
      <c r="A93" s="42"/>
      <c r="B93" s="40"/>
      <c r="C93" s="40"/>
      <c r="D93" s="40"/>
      <c r="E93" s="45"/>
      <c r="F93" s="45"/>
      <c r="G93" s="46"/>
    </row>
    <row r="94" spans="1:7" ht="15">
      <c r="A94" s="42"/>
      <c r="B94" s="40"/>
      <c r="C94" s="40"/>
      <c r="D94" s="40"/>
      <c r="E94" s="45"/>
      <c r="F94" s="45"/>
      <c r="G94" s="46"/>
    </row>
    <row r="95" spans="1:7" ht="15">
      <c r="A95" s="42"/>
      <c r="B95" s="40"/>
      <c r="C95" s="40"/>
      <c r="D95" s="40"/>
      <c r="E95" s="45"/>
      <c r="F95" s="45"/>
      <c r="G95" s="46"/>
    </row>
    <row r="96" spans="1:7" ht="15">
      <c r="A96" s="42"/>
      <c r="B96" s="40"/>
      <c r="C96" s="40"/>
      <c r="D96" s="40"/>
      <c r="E96" s="45"/>
      <c r="F96" s="45"/>
      <c r="G96" s="46"/>
    </row>
    <row r="97" spans="1:7" ht="15">
      <c r="A97" s="42"/>
      <c r="B97" s="40"/>
      <c r="C97" s="40"/>
      <c r="D97" s="40"/>
      <c r="E97" s="45"/>
      <c r="F97" s="45"/>
      <c r="G97" s="46"/>
    </row>
  </sheetData>
  <sheetProtection/>
  <mergeCells count="6">
    <mergeCell ref="A61:E61"/>
    <mergeCell ref="A6:H6"/>
    <mergeCell ref="A7:H7"/>
    <mergeCell ref="A8:H8"/>
    <mergeCell ref="A9:H9"/>
    <mergeCell ref="A60:H60"/>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G52"/>
  <sheetViews>
    <sheetView zoomScalePageLayoutView="0" workbookViewId="0" topLeftCell="A1">
      <selection activeCell="A12" sqref="A12"/>
    </sheetView>
  </sheetViews>
  <sheetFormatPr defaultColWidth="9.140625" defaultRowHeight="12.75"/>
  <cols>
    <col min="1" max="1" width="35.421875" style="2" customWidth="1"/>
    <col min="2" max="2" width="12.00390625" style="2" customWidth="1"/>
    <col min="3" max="3" width="11.28125" style="2" customWidth="1"/>
    <col min="4" max="4" width="12.421875" style="2" customWidth="1"/>
    <col min="5" max="5" width="15.28125" style="2" customWidth="1"/>
    <col min="6" max="6" width="13.8515625" style="2" customWidth="1"/>
    <col min="7" max="7" width="15.421875" style="2" customWidth="1"/>
    <col min="8" max="16384" width="9.140625" style="2"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19.5">
      <c r="A8" s="256" t="s">
        <v>167</v>
      </c>
      <c r="B8" s="256"/>
      <c r="C8" s="256"/>
      <c r="D8" s="256"/>
      <c r="E8" s="256"/>
      <c r="F8" s="256"/>
      <c r="G8" s="256"/>
    </row>
    <row r="9" spans="1:7" ht="13.5">
      <c r="A9" s="257" t="s">
        <v>0</v>
      </c>
      <c r="B9" s="257"/>
      <c r="C9" s="257"/>
      <c r="D9" s="257"/>
      <c r="E9" s="257"/>
      <c r="F9" s="257"/>
      <c r="G9" s="257"/>
    </row>
    <row r="10" spans="1:7" ht="15.75">
      <c r="A10" s="244" t="s">
        <v>259</v>
      </c>
      <c r="B10" s="244"/>
      <c r="C10" s="244"/>
      <c r="D10" s="244"/>
      <c r="E10" s="244"/>
      <c r="F10" s="244"/>
      <c r="G10" s="244"/>
    </row>
    <row r="11" spans="1:7" ht="15.75">
      <c r="A11" s="244" t="s">
        <v>288</v>
      </c>
      <c r="B11" s="244"/>
      <c r="C11" s="244"/>
      <c r="D11" s="244"/>
      <c r="E11" s="244"/>
      <c r="F11" s="244"/>
      <c r="G11" s="244"/>
    </row>
    <row r="12" spans="1:7" ht="12.75">
      <c r="A12" s="3"/>
      <c r="B12" s="3"/>
      <c r="C12" s="3"/>
      <c r="D12" s="3"/>
      <c r="E12" s="3"/>
      <c r="F12" s="3"/>
      <c r="G12" s="3"/>
    </row>
    <row r="13" spans="1:7" ht="15.75">
      <c r="A13" s="49"/>
      <c r="B13" s="56"/>
      <c r="C13" s="56"/>
      <c r="D13" s="259" t="s">
        <v>54</v>
      </c>
      <c r="E13" s="259"/>
      <c r="F13" s="259"/>
      <c r="G13" s="57"/>
    </row>
    <row r="14" spans="1:6" ht="15.75">
      <c r="A14" s="49"/>
      <c r="B14" s="49"/>
      <c r="C14" s="49"/>
      <c r="D14" s="258" t="s">
        <v>155</v>
      </c>
      <c r="E14" s="258"/>
      <c r="F14" s="58" t="s">
        <v>65</v>
      </c>
    </row>
    <row r="15" spans="1:7" ht="15.75" customHeight="1">
      <c r="A15" s="59" t="s">
        <v>66</v>
      </c>
      <c r="B15" s="60" t="s">
        <v>67</v>
      </c>
      <c r="C15" s="60" t="s">
        <v>109</v>
      </c>
      <c r="D15" s="60" t="s">
        <v>67</v>
      </c>
      <c r="E15" s="60" t="s">
        <v>112</v>
      </c>
      <c r="F15" s="61" t="s">
        <v>55</v>
      </c>
      <c r="G15" s="254" t="s">
        <v>68</v>
      </c>
    </row>
    <row r="16" spans="1:7" ht="15.75">
      <c r="A16" s="62"/>
      <c r="B16" s="61" t="s">
        <v>69</v>
      </c>
      <c r="C16" s="61" t="s">
        <v>110</v>
      </c>
      <c r="D16" s="61" t="s">
        <v>70</v>
      </c>
      <c r="E16" s="61" t="s">
        <v>113</v>
      </c>
      <c r="F16" s="61"/>
      <c r="G16" s="255"/>
    </row>
    <row r="17" spans="1:7" ht="15.75">
      <c r="A17" s="63"/>
      <c r="B17" s="64" t="s">
        <v>17</v>
      </c>
      <c r="C17" s="64" t="s">
        <v>87</v>
      </c>
      <c r="D17" s="64" t="s">
        <v>17</v>
      </c>
      <c r="E17" s="64" t="s">
        <v>17</v>
      </c>
      <c r="F17" s="64" t="s">
        <v>17</v>
      </c>
      <c r="G17" s="64" t="s">
        <v>17</v>
      </c>
    </row>
    <row r="18" spans="1:7" ht="12.75">
      <c r="A18" s="65" t="s">
        <v>263</v>
      </c>
      <c r="B18" s="66">
        <f>B48</f>
        <v>69739</v>
      </c>
      <c r="C18" s="70">
        <f>C48</f>
        <v>-1578</v>
      </c>
      <c r="D18" s="66">
        <f>D48</f>
        <v>13720</v>
      </c>
      <c r="E18" s="67">
        <v>0</v>
      </c>
      <c r="F18" s="66">
        <f>F48</f>
        <v>100768</v>
      </c>
      <c r="G18" s="66">
        <f>G48</f>
        <v>182649</v>
      </c>
    </row>
    <row r="19" spans="1:7" ht="12.75">
      <c r="A19" s="68"/>
      <c r="B19" s="66"/>
      <c r="C19" s="69"/>
      <c r="D19" s="67"/>
      <c r="E19" s="67"/>
      <c r="F19" s="66"/>
      <c r="G19" s="66"/>
    </row>
    <row r="20" spans="1:7" ht="12.75">
      <c r="A20" s="72" t="s">
        <v>156</v>
      </c>
      <c r="B20" s="73">
        <v>0</v>
      </c>
      <c r="C20" s="73">
        <v>0</v>
      </c>
      <c r="D20" s="73">
        <v>0</v>
      </c>
      <c r="E20" s="69">
        <v>0</v>
      </c>
      <c r="F20" s="74">
        <f>PL!D34</f>
        <v>8365</v>
      </c>
      <c r="G20" s="70">
        <f>SUM(B20:F20)</f>
        <v>8365</v>
      </c>
    </row>
    <row r="21" spans="1:7" ht="12.75">
      <c r="A21" s="72"/>
      <c r="B21" s="73"/>
      <c r="C21" s="73"/>
      <c r="D21" s="73"/>
      <c r="E21" s="69"/>
      <c r="F21" s="74"/>
      <c r="G21" s="70"/>
    </row>
    <row r="22" spans="1:7" ht="12.75">
      <c r="A22" s="72" t="s">
        <v>156</v>
      </c>
      <c r="B22" s="76">
        <f aca="true" t="shared" si="0" ref="B22:G22">B18+B20</f>
        <v>69739</v>
      </c>
      <c r="C22" s="76">
        <f t="shared" si="0"/>
        <v>-1578</v>
      </c>
      <c r="D22" s="76">
        <f t="shared" si="0"/>
        <v>13720</v>
      </c>
      <c r="E22" s="76">
        <f t="shared" si="0"/>
        <v>0</v>
      </c>
      <c r="F22" s="76">
        <f t="shared" si="0"/>
        <v>109133</v>
      </c>
      <c r="G22" s="76">
        <f t="shared" si="0"/>
        <v>191014</v>
      </c>
    </row>
    <row r="23" spans="1:7" ht="12.75">
      <c r="A23" s="72"/>
      <c r="B23" s="73"/>
      <c r="C23" s="73"/>
      <c r="D23" s="73"/>
      <c r="E23" s="73"/>
      <c r="F23" s="73"/>
      <c r="G23" s="113"/>
    </row>
    <row r="24" spans="1:7" ht="12.75">
      <c r="A24" s="77" t="s">
        <v>264</v>
      </c>
      <c r="B24" s="114">
        <f aca="true" t="shared" si="1" ref="B24:G24">B22</f>
        <v>69739</v>
      </c>
      <c r="C24" s="114">
        <f t="shared" si="1"/>
        <v>-1578</v>
      </c>
      <c r="D24" s="114">
        <f t="shared" si="1"/>
        <v>13720</v>
      </c>
      <c r="E24" s="114">
        <f t="shared" si="1"/>
        <v>0</v>
      </c>
      <c r="F24" s="114">
        <f t="shared" si="1"/>
        <v>109133</v>
      </c>
      <c r="G24" s="114">
        <f t="shared" si="1"/>
        <v>191014</v>
      </c>
    </row>
    <row r="25" spans="1:7" ht="12.75">
      <c r="A25" s="3"/>
      <c r="B25" s="49"/>
      <c r="C25" s="49"/>
      <c r="D25" s="49"/>
      <c r="E25" s="49"/>
      <c r="F25" s="49"/>
      <c r="G25" s="49"/>
    </row>
    <row r="26" spans="1:7" ht="12.75">
      <c r="A26" s="3"/>
      <c r="B26" s="49"/>
      <c r="C26" s="49"/>
      <c r="D26" s="49"/>
      <c r="E26" s="49"/>
      <c r="F26" s="49"/>
      <c r="G26" s="49"/>
    </row>
    <row r="27" spans="1:7" ht="12.75">
      <c r="A27" s="3"/>
      <c r="B27" s="49"/>
      <c r="C27" s="49"/>
      <c r="D27" s="49"/>
      <c r="E27" s="49"/>
      <c r="F27" s="49"/>
      <c r="G27" s="49"/>
    </row>
    <row r="28" spans="1:7" ht="12.75">
      <c r="A28" s="3"/>
      <c r="B28" s="49"/>
      <c r="C28" s="49"/>
      <c r="D28" s="49"/>
      <c r="E28" s="49"/>
      <c r="F28" s="49"/>
      <c r="G28" s="49"/>
    </row>
    <row r="29" spans="1:7" ht="15.75">
      <c r="A29" s="244"/>
      <c r="B29" s="244"/>
      <c r="C29" s="244"/>
      <c r="D29" s="244"/>
      <c r="E29" s="244"/>
      <c r="F29" s="244"/>
      <c r="G29" s="244"/>
    </row>
    <row r="30" spans="1:7" ht="15.75">
      <c r="A30" s="244"/>
      <c r="B30" s="244"/>
      <c r="C30" s="244"/>
      <c r="D30" s="244"/>
      <c r="E30" s="244"/>
      <c r="F30" s="244"/>
      <c r="G30" s="244"/>
    </row>
    <row r="31" spans="1:7" ht="12.75">
      <c r="A31" s="3"/>
      <c r="B31" s="49"/>
      <c r="C31" s="49"/>
      <c r="D31" s="49"/>
      <c r="E31" s="49"/>
      <c r="F31" s="49"/>
      <c r="G31" s="49"/>
    </row>
    <row r="32" spans="1:7" ht="12.75">
      <c r="A32" s="3"/>
      <c r="B32" s="49"/>
      <c r="C32" s="49"/>
      <c r="D32" s="49"/>
      <c r="E32" s="49"/>
      <c r="F32" s="49"/>
      <c r="G32" s="49"/>
    </row>
    <row r="33" spans="1:7" ht="15.75">
      <c r="A33" s="3"/>
      <c r="B33" s="56"/>
      <c r="C33" s="56"/>
      <c r="D33" s="259" t="s">
        <v>54</v>
      </c>
      <c r="E33" s="259"/>
      <c r="F33" s="259"/>
      <c r="G33" s="57"/>
    </row>
    <row r="34" spans="1:6" ht="15.75">
      <c r="A34" s="3"/>
      <c r="B34" s="49"/>
      <c r="C34" s="49"/>
      <c r="D34" s="258" t="s">
        <v>155</v>
      </c>
      <c r="E34" s="258"/>
      <c r="F34" s="58" t="s">
        <v>65</v>
      </c>
    </row>
    <row r="35" spans="1:7" ht="15.75" customHeight="1">
      <c r="A35" s="59" t="s">
        <v>66</v>
      </c>
      <c r="B35" s="60" t="s">
        <v>67</v>
      </c>
      <c r="C35" s="60" t="s">
        <v>109</v>
      </c>
      <c r="D35" s="60" t="s">
        <v>67</v>
      </c>
      <c r="E35" s="60" t="s">
        <v>112</v>
      </c>
      <c r="F35" s="61" t="s">
        <v>55</v>
      </c>
      <c r="G35" s="254" t="s">
        <v>68</v>
      </c>
    </row>
    <row r="36" spans="1:7" ht="15.75">
      <c r="A36" s="62"/>
      <c r="B36" s="61" t="s">
        <v>69</v>
      </c>
      <c r="C36" s="61" t="s">
        <v>110</v>
      </c>
      <c r="D36" s="61" t="s">
        <v>70</v>
      </c>
      <c r="E36" s="61" t="s">
        <v>113</v>
      </c>
      <c r="F36" s="61"/>
      <c r="G36" s="255"/>
    </row>
    <row r="37" spans="1:7" ht="15.75">
      <c r="A37" s="63"/>
      <c r="B37" s="64" t="s">
        <v>17</v>
      </c>
      <c r="C37" s="64" t="s">
        <v>87</v>
      </c>
      <c r="D37" s="64" t="s">
        <v>17</v>
      </c>
      <c r="E37" s="64" t="s">
        <v>17</v>
      </c>
      <c r="F37" s="64" t="s">
        <v>17</v>
      </c>
      <c r="G37" s="64" t="s">
        <v>17</v>
      </c>
    </row>
    <row r="38" spans="1:7" ht="12.75">
      <c r="A38" s="65" t="s">
        <v>232</v>
      </c>
      <c r="B38" s="66">
        <v>69739</v>
      </c>
      <c r="C38" s="67">
        <v>-1578</v>
      </c>
      <c r="D38" s="67">
        <v>13720</v>
      </c>
      <c r="E38" s="67">
        <v>0</v>
      </c>
      <c r="F38" s="66">
        <v>88622</v>
      </c>
      <c r="G38" s="66">
        <v>170503</v>
      </c>
    </row>
    <row r="39" spans="1:7" ht="12.75">
      <c r="A39" s="68"/>
      <c r="B39" s="66"/>
      <c r="C39" s="69"/>
      <c r="D39" s="67"/>
      <c r="E39" s="67"/>
      <c r="F39" s="66"/>
      <c r="G39" s="66"/>
    </row>
    <row r="40" spans="1:7" ht="12.75">
      <c r="A40" s="72" t="s">
        <v>156</v>
      </c>
      <c r="B40" s="73">
        <v>0</v>
      </c>
      <c r="C40" s="73">
        <v>0</v>
      </c>
      <c r="D40" s="73">
        <v>0</v>
      </c>
      <c r="E40" s="69">
        <v>0</v>
      </c>
      <c r="F40" s="74">
        <v>32275</v>
      </c>
      <c r="G40" s="70">
        <f>SUM(B40:F40)</f>
        <v>32275</v>
      </c>
    </row>
    <row r="41" spans="1:7" ht="12.75">
      <c r="A41" s="72"/>
      <c r="B41" s="73"/>
      <c r="C41" s="73"/>
      <c r="D41" s="73"/>
      <c r="E41" s="69"/>
      <c r="F41" s="75"/>
      <c r="G41" s="70"/>
    </row>
    <row r="42" spans="1:7" ht="12.75">
      <c r="A42" s="72" t="s">
        <v>156</v>
      </c>
      <c r="B42" s="76">
        <f aca="true" t="shared" si="2" ref="B42:G42">B40</f>
        <v>0</v>
      </c>
      <c r="C42" s="76">
        <f t="shared" si="2"/>
        <v>0</v>
      </c>
      <c r="D42" s="76">
        <f t="shared" si="2"/>
        <v>0</v>
      </c>
      <c r="E42" s="71">
        <f t="shared" si="2"/>
        <v>0</v>
      </c>
      <c r="F42" s="76">
        <f>F40</f>
        <v>32275</v>
      </c>
      <c r="G42" s="76">
        <f t="shared" si="2"/>
        <v>32275</v>
      </c>
    </row>
    <row r="43" spans="1:7" ht="12.75">
      <c r="A43" s="72"/>
      <c r="B43" s="73"/>
      <c r="C43" s="73"/>
      <c r="D43" s="73"/>
      <c r="E43" s="67"/>
      <c r="F43" s="70"/>
      <c r="G43" s="70"/>
    </row>
    <row r="44" spans="1:7" ht="25.5">
      <c r="A44" s="78" t="s">
        <v>246</v>
      </c>
      <c r="B44" s="73"/>
      <c r="C44" s="73"/>
      <c r="D44" s="73"/>
      <c r="E44" s="69"/>
      <c r="F44" s="74">
        <v>-14576</v>
      </c>
      <c r="G44" s="74">
        <v>-14576</v>
      </c>
    </row>
    <row r="45" spans="1:7" ht="12.75">
      <c r="A45" s="78"/>
      <c r="B45" s="73"/>
      <c r="C45" s="73"/>
      <c r="D45" s="73"/>
      <c r="E45" s="69"/>
      <c r="F45" s="74"/>
      <c r="G45" s="74"/>
    </row>
    <row r="46" spans="1:7" ht="38.25">
      <c r="A46" s="78" t="s">
        <v>249</v>
      </c>
      <c r="B46" s="73"/>
      <c r="C46" s="73"/>
      <c r="D46" s="73"/>
      <c r="E46" s="69"/>
      <c r="F46" s="74">
        <v>-5553</v>
      </c>
      <c r="G46" s="74">
        <v>-5553</v>
      </c>
    </row>
    <row r="47" spans="1:7" ht="12.75">
      <c r="A47" s="72"/>
      <c r="B47" s="73"/>
      <c r="C47" s="73"/>
      <c r="D47" s="73"/>
      <c r="E47" s="67"/>
      <c r="F47" s="70"/>
      <c r="G47" s="70"/>
    </row>
    <row r="48" spans="1:7" ht="12.75">
      <c r="A48" s="77" t="s">
        <v>261</v>
      </c>
      <c r="B48" s="86">
        <f>B38+B42</f>
        <v>69739</v>
      </c>
      <c r="C48" s="87">
        <f>C38+C42</f>
        <v>-1578</v>
      </c>
      <c r="D48" s="86">
        <f>D38+D42</f>
        <v>13720</v>
      </c>
      <c r="E48" s="87">
        <f>E38+E42</f>
        <v>0</v>
      </c>
      <c r="F48" s="86">
        <f>F38+F42+F44+F46</f>
        <v>100768</v>
      </c>
      <c r="G48" s="86">
        <f>G38+G42+G44+G46</f>
        <v>182649</v>
      </c>
    </row>
    <row r="49" spans="1:7" ht="12.75">
      <c r="A49" s="79"/>
      <c r="B49" s="80"/>
      <c r="C49" s="80"/>
      <c r="D49" s="80"/>
      <c r="E49" s="80"/>
      <c r="F49" s="80"/>
      <c r="G49" s="80"/>
    </row>
    <row r="50" spans="1:7" ht="29.25" customHeight="1">
      <c r="A50" s="250" t="s">
        <v>262</v>
      </c>
      <c r="B50" s="250"/>
      <c r="C50" s="250"/>
      <c r="D50" s="250"/>
      <c r="E50" s="250"/>
      <c r="F50" s="250"/>
      <c r="G50" s="250"/>
    </row>
    <row r="51" spans="1:7" ht="13.5">
      <c r="A51" s="246"/>
      <c r="B51" s="246"/>
      <c r="C51" s="246"/>
      <c r="D51" s="246"/>
      <c r="E51" s="246"/>
      <c r="F51" s="3"/>
      <c r="G51" s="3"/>
    </row>
    <row r="52" spans="1:7" ht="12.75">
      <c r="A52" s="3"/>
      <c r="B52" s="3"/>
      <c r="C52" s="3"/>
      <c r="D52" s="3"/>
      <c r="E52" s="3"/>
      <c r="F52" s="3"/>
      <c r="G52" s="3"/>
    </row>
  </sheetData>
  <sheetProtection/>
  <mergeCells count="14">
    <mergeCell ref="A29:G29"/>
    <mergeCell ref="A30:G30"/>
    <mergeCell ref="D33:F33"/>
    <mergeCell ref="D34:E34"/>
    <mergeCell ref="G35:G36"/>
    <mergeCell ref="A50:G50"/>
    <mergeCell ref="A51:E51"/>
    <mergeCell ref="A8:G8"/>
    <mergeCell ref="A9:G9"/>
    <mergeCell ref="A10:G10"/>
    <mergeCell ref="A11:G11"/>
    <mergeCell ref="G15:G16"/>
    <mergeCell ref="D14:E14"/>
    <mergeCell ref="D13:F13"/>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7:F67"/>
  <sheetViews>
    <sheetView zoomScalePageLayoutView="0" workbookViewId="0" topLeftCell="A16">
      <selection activeCell="A25" sqref="A25"/>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3" customWidth="1"/>
  </cols>
  <sheetData>
    <row r="5" ht="20.25" customHeight="1"/>
    <row r="6" ht="18" customHeight="1"/>
    <row r="7" spans="1:5" ht="18" customHeight="1">
      <c r="A7" s="256" t="s">
        <v>167</v>
      </c>
      <c r="B7" s="256"/>
      <c r="C7" s="256"/>
      <c r="D7" s="256"/>
      <c r="E7" s="256"/>
    </row>
    <row r="8" spans="1:5" ht="13.5">
      <c r="A8" s="257" t="s">
        <v>0</v>
      </c>
      <c r="B8" s="257"/>
      <c r="C8" s="257"/>
      <c r="D8" s="257"/>
      <c r="E8" s="257"/>
    </row>
    <row r="9" spans="1:5" ht="15.75">
      <c r="A9" s="244" t="s">
        <v>260</v>
      </c>
      <c r="B9" s="244"/>
      <c r="C9" s="244"/>
      <c r="D9" s="244"/>
      <c r="E9" s="244"/>
    </row>
    <row r="10" spans="1:5" ht="15.75" customHeight="1">
      <c r="A10" s="244" t="s">
        <v>288</v>
      </c>
      <c r="B10" s="244"/>
      <c r="C10" s="244"/>
      <c r="D10" s="244"/>
      <c r="E10" s="244"/>
    </row>
    <row r="11" spans="1:3" ht="15.75" customHeight="1">
      <c r="A11" s="127"/>
      <c r="B11" s="127"/>
      <c r="C11" s="127"/>
    </row>
    <row r="12" spans="1:5" ht="26.25" customHeight="1">
      <c r="A12" s="102"/>
      <c r="B12" s="102"/>
      <c r="D12" s="81" t="s">
        <v>279</v>
      </c>
      <c r="E12" s="81" t="s">
        <v>278</v>
      </c>
    </row>
    <row r="13" spans="1:5" ht="12.75" customHeight="1">
      <c r="A13" s="102"/>
      <c r="B13" s="102"/>
      <c r="D13" s="82" t="s">
        <v>17</v>
      </c>
      <c r="E13" s="82" t="s">
        <v>17</v>
      </c>
    </row>
    <row r="14" spans="1:5" ht="10.5" customHeight="1">
      <c r="A14" s="102"/>
      <c r="B14" s="102"/>
      <c r="D14" s="81"/>
      <c r="E14" s="81"/>
    </row>
    <row r="15" spans="1:6" ht="15" customHeight="1">
      <c r="A15" s="34" t="s">
        <v>181</v>
      </c>
      <c r="B15" s="111"/>
      <c r="C15" s="111"/>
      <c r="D15" s="111"/>
      <c r="E15" s="111"/>
      <c r="F15" s="6"/>
    </row>
    <row r="16" spans="1:5" ht="15" customHeight="1">
      <c r="A16" s="111" t="s">
        <v>83</v>
      </c>
      <c r="B16" s="111"/>
      <c r="C16" s="111"/>
      <c r="D16" s="83">
        <v>11175</v>
      </c>
      <c r="E16" s="83">
        <v>8956</v>
      </c>
    </row>
    <row r="17" spans="1:5" ht="15" customHeight="1">
      <c r="A17" s="111"/>
      <c r="B17" s="111"/>
      <c r="C17" s="111"/>
      <c r="D17" s="83"/>
      <c r="E17" s="83"/>
    </row>
    <row r="18" spans="1:5" ht="15.75">
      <c r="A18" s="111" t="s">
        <v>182</v>
      </c>
      <c r="B18" s="111"/>
      <c r="C18" s="111"/>
      <c r="D18" s="83"/>
      <c r="E18" s="83"/>
    </row>
    <row r="19" spans="1:5" ht="15.75">
      <c r="A19" s="111" t="s">
        <v>183</v>
      </c>
      <c r="B19" s="111"/>
      <c r="C19" s="111"/>
      <c r="D19" s="83">
        <v>2069</v>
      </c>
      <c r="E19" s="83">
        <v>1880</v>
      </c>
    </row>
    <row r="20" spans="1:5" ht="15.75" hidden="1">
      <c r="A20" s="111" t="s">
        <v>245</v>
      </c>
      <c r="B20" s="111"/>
      <c r="C20" s="111"/>
      <c r="D20" s="83"/>
      <c r="E20" s="83"/>
    </row>
    <row r="21" spans="1:5" ht="15.75">
      <c r="A21" s="111" t="s">
        <v>184</v>
      </c>
      <c r="B21" s="111"/>
      <c r="C21" s="111"/>
      <c r="D21" s="83">
        <v>-23</v>
      </c>
      <c r="E21" s="83">
        <v>-67</v>
      </c>
    </row>
    <row r="22" spans="1:5" ht="15.75">
      <c r="A22" s="111" t="s">
        <v>64</v>
      </c>
      <c r="B22" s="111"/>
      <c r="C22" s="111"/>
      <c r="D22" s="116">
        <v>71</v>
      </c>
      <c r="E22" s="116">
        <v>48</v>
      </c>
    </row>
    <row r="23" spans="1:5" ht="15.75" hidden="1">
      <c r="A23" s="111" t="s">
        <v>255</v>
      </c>
      <c r="B23" s="111"/>
      <c r="C23" s="111"/>
      <c r="D23" s="115"/>
      <c r="E23" s="115"/>
    </row>
    <row r="24" spans="1:5" ht="15.75" hidden="1">
      <c r="A24" s="111" t="s">
        <v>256</v>
      </c>
      <c r="B24" s="111"/>
      <c r="C24" s="111"/>
      <c r="D24" s="116"/>
      <c r="E24" s="116"/>
    </row>
    <row r="25" spans="1:5" ht="15.75">
      <c r="A25" s="240" t="s">
        <v>185</v>
      </c>
      <c r="B25" s="239"/>
      <c r="C25" s="111"/>
      <c r="D25" s="83">
        <f>SUM(D16:D24)</f>
        <v>13292</v>
      </c>
      <c r="E25" s="83">
        <f>SUM(E16:E24)</f>
        <v>10817</v>
      </c>
    </row>
    <row r="26" spans="1:5" ht="15.75">
      <c r="A26" s="130"/>
      <c r="B26" s="111"/>
      <c r="C26" s="111"/>
      <c r="D26" s="83"/>
      <c r="E26" s="83"/>
    </row>
    <row r="27" spans="1:5" ht="15.75">
      <c r="A27" s="111" t="s">
        <v>186</v>
      </c>
      <c r="B27" s="111"/>
      <c r="C27" s="111"/>
      <c r="D27" s="83">
        <v>-16630</v>
      </c>
      <c r="E27" s="83">
        <v>1769</v>
      </c>
    </row>
    <row r="28" spans="1:5" ht="15.75">
      <c r="A28" s="111" t="s">
        <v>187</v>
      </c>
      <c r="B28" s="111"/>
      <c r="C28" s="111"/>
      <c r="D28" s="83">
        <v>-941</v>
      </c>
      <c r="E28" s="83">
        <v>-4421</v>
      </c>
    </row>
    <row r="29" spans="1:5" ht="15.75">
      <c r="A29" s="111" t="s">
        <v>188</v>
      </c>
      <c r="B29" s="111"/>
      <c r="C29" s="111"/>
      <c r="D29" s="116">
        <v>9986</v>
      </c>
      <c r="E29" s="116">
        <v>-1780</v>
      </c>
    </row>
    <row r="30" spans="1:5" ht="15.75">
      <c r="A30" s="240" t="s">
        <v>189</v>
      </c>
      <c r="B30" s="241"/>
      <c r="C30" s="111"/>
      <c r="D30" s="115">
        <f>SUM(D25:D29)</f>
        <v>5707</v>
      </c>
      <c r="E30" s="115">
        <f>SUM(E25:E29)</f>
        <v>6385</v>
      </c>
    </row>
    <row r="31" spans="1:5" ht="15.75">
      <c r="A31" s="130"/>
      <c r="B31" s="111"/>
      <c r="C31" s="111"/>
      <c r="D31" s="115"/>
      <c r="E31" s="115"/>
    </row>
    <row r="32" spans="1:5" ht="15.75">
      <c r="A32" s="111" t="s">
        <v>190</v>
      </c>
      <c r="B32" s="111"/>
      <c r="C32" s="111"/>
      <c r="D32" s="83">
        <f>-D22</f>
        <v>-71</v>
      </c>
      <c r="E32" s="83">
        <v>-48</v>
      </c>
    </row>
    <row r="33" spans="1:5" ht="15.75">
      <c r="A33" s="111" t="s">
        <v>184</v>
      </c>
      <c r="B33" s="111"/>
      <c r="C33" s="111"/>
      <c r="D33" s="83">
        <f>-D21</f>
        <v>23</v>
      </c>
      <c r="E33" s="83">
        <f>-E21</f>
        <v>67</v>
      </c>
    </row>
    <row r="34" spans="1:5" ht="15.75">
      <c r="A34" s="111" t="s">
        <v>191</v>
      </c>
      <c r="B34" s="111"/>
      <c r="C34" s="111"/>
      <c r="D34" s="83">
        <v>-2170</v>
      </c>
      <c r="E34" s="83">
        <v>-2093</v>
      </c>
    </row>
    <row r="35" spans="1:5" ht="15.75" hidden="1">
      <c r="A35" s="111" t="s">
        <v>252</v>
      </c>
      <c r="B35" s="111"/>
      <c r="C35" s="111"/>
      <c r="D35" s="83"/>
      <c r="E35" s="83"/>
    </row>
    <row r="36" spans="1:5" ht="15.75">
      <c r="A36" s="111"/>
      <c r="B36" s="111"/>
      <c r="C36" s="111"/>
      <c r="D36" s="83"/>
      <c r="E36" s="83"/>
    </row>
    <row r="37" spans="1:5" ht="15.75">
      <c r="A37" s="111" t="s">
        <v>192</v>
      </c>
      <c r="B37" s="111"/>
      <c r="C37" s="111"/>
      <c r="D37" s="84">
        <f>SUM(D30:D36)</f>
        <v>3489</v>
      </c>
      <c r="E37" s="84">
        <f>SUM(E30:E36)</f>
        <v>4311</v>
      </c>
    </row>
    <row r="38" spans="1:5" ht="15.75">
      <c r="A38" s="111"/>
      <c r="B38" s="111"/>
      <c r="C38" s="111"/>
      <c r="D38" s="83"/>
      <c r="E38" s="83"/>
    </row>
    <row r="39" spans="1:5" ht="15.75">
      <c r="A39" s="34" t="s">
        <v>193</v>
      </c>
      <c r="B39" s="111"/>
      <c r="C39" s="111"/>
      <c r="D39" s="83"/>
      <c r="E39" s="83"/>
    </row>
    <row r="40" spans="1:5" ht="15.75">
      <c r="A40" s="111" t="s">
        <v>194</v>
      </c>
      <c r="B40" s="111"/>
      <c r="C40" s="111"/>
      <c r="D40" s="83">
        <v>-4340</v>
      </c>
      <c r="E40" s="83">
        <v>-8</v>
      </c>
    </row>
    <row r="41" spans="1:5" ht="15.75" hidden="1">
      <c r="A41" s="111" t="s">
        <v>254</v>
      </c>
      <c r="B41" s="111"/>
      <c r="C41" s="111"/>
      <c r="D41" s="83"/>
      <c r="E41" s="83"/>
    </row>
    <row r="42" spans="1:5" ht="15.75" hidden="1">
      <c r="A42" s="111" t="s">
        <v>195</v>
      </c>
      <c r="B42" s="111"/>
      <c r="C42" s="111"/>
      <c r="D42" s="83"/>
      <c r="E42" s="83"/>
    </row>
    <row r="43" spans="1:5" ht="15.75">
      <c r="A43" s="111"/>
      <c r="B43" s="111"/>
      <c r="C43" s="111"/>
      <c r="D43" s="83"/>
      <c r="E43" s="83"/>
    </row>
    <row r="44" spans="1:5" ht="15.75">
      <c r="A44" s="111" t="s">
        <v>196</v>
      </c>
      <c r="B44" s="111"/>
      <c r="C44" s="111"/>
      <c r="D44" s="84">
        <f>SUM(D40:D43)</f>
        <v>-4340</v>
      </c>
      <c r="E44" s="84">
        <f>SUM(E40:E43)</f>
        <v>-8</v>
      </c>
    </row>
    <row r="45" spans="1:5" ht="15.75">
      <c r="A45" s="111"/>
      <c r="B45" s="111"/>
      <c r="C45" s="111"/>
      <c r="D45" s="83"/>
      <c r="E45" s="83"/>
    </row>
    <row r="46" spans="1:5" ht="15.75">
      <c r="A46" s="34" t="s">
        <v>197</v>
      </c>
      <c r="B46" s="111"/>
      <c r="C46" s="111"/>
      <c r="D46" s="83"/>
      <c r="E46" s="83"/>
    </row>
    <row r="47" spans="1:5" ht="15.75" hidden="1">
      <c r="A47" s="111" t="s">
        <v>198</v>
      </c>
      <c r="B47" s="111"/>
      <c r="C47" s="111"/>
      <c r="D47" s="83">
        <v>0</v>
      </c>
      <c r="E47" s="83"/>
    </row>
    <row r="48" spans="1:5" ht="15.75" hidden="1">
      <c r="A48" s="111" t="s">
        <v>211</v>
      </c>
      <c r="B48" s="111"/>
      <c r="C48" s="111"/>
      <c r="D48" s="83"/>
      <c r="E48" s="83"/>
    </row>
    <row r="49" spans="1:5" ht="15.75" hidden="1">
      <c r="A49" s="111" t="s">
        <v>199</v>
      </c>
      <c r="B49" s="111"/>
      <c r="C49" s="111"/>
      <c r="D49" s="83"/>
      <c r="E49" s="83"/>
    </row>
    <row r="50" spans="1:5" ht="15.75">
      <c r="A50" s="111"/>
      <c r="B50" s="111"/>
      <c r="C50" s="111"/>
      <c r="D50" s="83"/>
      <c r="E50" s="83"/>
    </row>
    <row r="51" spans="1:5" ht="15.75">
      <c r="A51" s="111" t="s">
        <v>212</v>
      </c>
      <c r="B51" s="111"/>
      <c r="C51" s="111"/>
      <c r="D51" s="84">
        <f>SUM(D47:D50)</f>
        <v>0</v>
      </c>
      <c r="E51" s="84">
        <f>SUM(E47:E50)</f>
        <v>0</v>
      </c>
    </row>
    <row r="52" spans="1:5" ht="15.75">
      <c r="A52" s="111"/>
      <c r="B52" s="111"/>
      <c r="C52" s="111"/>
      <c r="D52" s="83"/>
      <c r="E52" s="83"/>
    </row>
    <row r="53" spans="1:5" ht="15.75">
      <c r="A53" s="111" t="s">
        <v>217</v>
      </c>
      <c r="B53" s="111"/>
      <c r="C53" s="111"/>
      <c r="D53" s="83">
        <f>D37+D44+D51</f>
        <v>-851</v>
      </c>
      <c r="E53" s="83">
        <f>E37+E44+E51</f>
        <v>4303</v>
      </c>
    </row>
    <row r="54" spans="1:5" ht="15.75">
      <c r="A54" s="111" t="s">
        <v>200</v>
      </c>
      <c r="B54" s="111"/>
      <c r="C54" s="111"/>
      <c r="D54" s="83">
        <v>18879</v>
      </c>
      <c r="E54" s="83">
        <v>14140</v>
      </c>
    </row>
    <row r="55" spans="1:5" ht="15.75">
      <c r="A55" s="111"/>
      <c r="B55" s="111"/>
      <c r="C55" s="111"/>
      <c r="D55" s="83"/>
      <c r="E55" s="83"/>
    </row>
    <row r="56" spans="1:5" ht="16.5" thickBot="1">
      <c r="A56" s="111" t="s">
        <v>282</v>
      </c>
      <c r="B56" s="111"/>
      <c r="C56" s="111"/>
      <c r="D56" s="106">
        <f>SUM(D53:D54)</f>
        <v>18028</v>
      </c>
      <c r="E56" s="106">
        <f>SUM(E53:E54)</f>
        <v>18443</v>
      </c>
    </row>
    <row r="57" spans="1:5" ht="16.5" thickTop="1">
      <c r="A57" s="111"/>
      <c r="B57" s="111"/>
      <c r="C57" s="111"/>
      <c r="D57" s="115"/>
      <c r="E57" s="115"/>
    </row>
    <row r="59" spans="1:2" ht="15.75">
      <c r="A59" s="101" t="s">
        <v>236</v>
      </c>
      <c r="B59" s="102" t="s">
        <v>237</v>
      </c>
    </row>
    <row r="60" spans="1:2" ht="15.75">
      <c r="A60" s="103"/>
      <c r="B60" s="102"/>
    </row>
    <row r="61" spans="1:5" ht="15.75">
      <c r="A61" s="103"/>
      <c r="B61" s="102"/>
      <c r="D61" s="104" t="s">
        <v>17</v>
      </c>
      <c r="E61" s="104" t="s">
        <v>17</v>
      </c>
    </row>
    <row r="62" spans="1:5" ht="15.75">
      <c r="A62" s="103"/>
      <c r="B62" s="102" t="s">
        <v>238</v>
      </c>
      <c r="C62" s="105"/>
      <c r="D62" s="83">
        <v>5258</v>
      </c>
      <c r="E62" s="83">
        <v>6378</v>
      </c>
    </row>
    <row r="63" spans="1:5" ht="15.75">
      <c r="A63" s="103"/>
      <c r="B63" s="102" t="s">
        <v>253</v>
      </c>
      <c r="C63" s="105"/>
      <c r="D63" s="83">
        <v>12770</v>
      </c>
      <c r="E63" s="83">
        <v>12065</v>
      </c>
    </row>
    <row r="64" spans="1:5" ht="16.5" thickBot="1">
      <c r="A64" s="103"/>
      <c r="B64" s="102"/>
      <c r="C64" s="105"/>
      <c r="D64" s="106">
        <f>SUM(D62:D63)</f>
        <v>18028</v>
      </c>
      <c r="E64" s="106">
        <f>SUM(E62:E63)</f>
        <v>18443</v>
      </c>
    </row>
    <row r="65" ht="13.5" thickTop="1"/>
    <row r="66" spans="1:5" ht="13.5">
      <c r="A66" s="250" t="s">
        <v>281</v>
      </c>
      <c r="B66" s="250"/>
      <c r="C66" s="250"/>
      <c r="D66" s="250"/>
      <c r="E66" s="250"/>
    </row>
    <row r="67" spans="1:5" ht="13.5">
      <c r="A67" s="250" t="s">
        <v>136</v>
      </c>
      <c r="B67" s="250"/>
      <c r="C67" s="250"/>
      <c r="D67" s="250"/>
      <c r="E67" s="250"/>
    </row>
  </sheetData>
  <sheetProtection/>
  <mergeCells count="6">
    <mergeCell ref="A67:E67"/>
    <mergeCell ref="A66:E66"/>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308"/>
  <sheetViews>
    <sheetView view="pageBreakPreview" zoomScale="60" zoomScaleNormal="115" zoomScalePageLayoutView="0" workbookViewId="0" topLeftCell="A204">
      <selection activeCell="B213" sqref="B213:E213"/>
    </sheetView>
  </sheetViews>
  <sheetFormatPr defaultColWidth="9.140625" defaultRowHeight="12.75"/>
  <cols>
    <col min="1" max="1" width="5.7109375" style="1" customWidth="1"/>
    <col min="2" max="2" width="5.2812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4.421875" style="1" customWidth="1"/>
    <col min="9" max="9" width="17.421875" style="1" customWidth="1"/>
    <col min="10" max="10" width="15.8515625" style="1" customWidth="1"/>
    <col min="11" max="11" width="12.7109375" style="1" customWidth="1"/>
    <col min="12" max="16384" width="9.140625" style="1" customWidth="1"/>
  </cols>
  <sheetData>
    <row r="3" spans="1:8" ht="12.75">
      <c r="A3" s="3"/>
      <c r="B3" s="3"/>
      <c r="C3" s="3"/>
      <c r="D3" s="3"/>
      <c r="E3" s="3"/>
      <c r="F3" s="3"/>
      <c r="G3" s="3"/>
      <c r="H3" s="3"/>
    </row>
    <row r="4" spans="1:8" ht="12.75">
      <c r="A4" s="3"/>
      <c r="B4" s="3"/>
      <c r="C4" s="3"/>
      <c r="D4" s="3"/>
      <c r="E4" s="3"/>
      <c r="F4" s="3"/>
      <c r="G4" s="3"/>
      <c r="H4" s="3"/>
    </row>
    <row r="5" spans="1:8" ht="12.75">
      <c r="A5" s="3"/>
      <c r="B5" s="3"/>
      <c r="C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272" t="s">
        <v>287</v>
      </c>
      <c r="B8" s="272"/>
      <c r="C8" s="272"/>
      <c r="D8" s="272"/>
      <c r="E8" s="272"/>
      <c r="F8" s="272"/>
      <c r="G8" s="272"/>
      <c r="H8" s="272"/>
      <c r="I8" s="272"/>
    </row>
    <row r="9" spans="1:9" ht="13.5" customHeight="1">
      <c r="A9" s="257" t="s">
        <v>0</v>
      </c>
      <c r="B9" s="257"/>
      <c r="C9" s="257"/>
      <c r="D9" s="257"/>
      <c r="E9" s="257"/>
      <c r="F9" s="257"/>
      <c r="G9" s="257"/>
      <c r="H9" s="257"/>
      <c r="I9" s="257"/>
    </row>
    <row r="10" spans="1:9" ht="15.75" customHeight="1">
      <c r="A10" s="273" t="s">
        <v>289</v>
      </c>
      <c r="B10" s="273"/>
      <c r="C10" s="273"/>
      <c r="D10" s="273"/>
      <c r="E10" s="273"/>
      <c r="F10" s="273"/>
      <c r="G10" s="273"/>
      <c r="H10" s="273"/>
      <c r="I10" s="273"/>
    </row>
    <row r="11" spans="1:9" ht="15.75" customHeight="1">
      <c r="A11" s="273" t="s">
        <v>71</v>
      </c>
      <c r="B11" s="273"/>
      <c r="C11" s="273"/>
      <c r="D11" s="273"/>
      <c r="E11" s="273"/>
      <c r="F11" s="273"/>
      <c r="G11" s="273"/>
      <c r="H11" s="273"/>
      <c r="I11" s="273"/>
    </row>
    <row r="12" spans="1:8" ht="13.5" customHeight="1">
      <c r="A12" s="164"/>
      <c r="B12" s="164"/>
      <c r="C12" s="274"/>
      <c r="D12" s="274"/>
      <c r="E12" s="274"/>
      <c r="F12" s="274"/>
      <c r="G12" s="274"/>
      <c r="H12" s="274"/>
    </row>
    <row r="13" spans="1:9" ht="15.75" customHeight="1">
      <c r="A13" s="34" t="s">
        <v>1</v>
      </c>
      <c r="B13" s="34" t="s">
        <v>2</v>
      </c>
      <c r="C13" s="50"/>
      <c r="D13" s="50"/>
      <c r="E13" s="50"/>
      <c r="F13" s="50"/>
      <c r="G13" s="50"/>
      <c r="H13" s="50"/>
      <c r="I13" s="111"/>
    </row>
    <row r="14" spans="1:9" ht="60.75" customHeight="1">
      <c r="A14" s="88"/>
      <c r="B14" s="275" t="s">
        <v>233</v>
      </c>
      <c r="C14" s="275"/>
      <c r="D14" s="275"/>
      <c r="E14" s="275"/>
      <c r="F14" s="275"/>
      <c r="G14" s="275"/>
      <c r="H14" s="275"/>
      <c r="I14" s="275"/>
    </row>
    <row r="15" spans="1:9" ht="41.25" customHeight="1">
      <c r="A15" s="88"/>
      <c r="B15" s="275" t="s">
        <v>265</v>
      </c>
      <c r="C15" s="275"/>
      <c r="D15" s="275"/>
      <c r="E15" s="275"/>
      <c r="F15" s="275"/>
      <c r="G15" s="275"/>
      <c r="H15" s="275"/>
      <c r="I15" s="275"/>
    </row>
    <row r="16" spans="1:9" ht="47.25" customHeight="1">
      <c r="A16" s="88"/>
      <c r="B16" s="268" t="s">
        <v>266</v>
      </c>
      <c r="C16" s="268"/>
      <c r="D16" s="268"/>
      <c r="E16" s="268"/>
      <c r="F16" s="268"/>
      <c r="G16" s="268"/>
      <c r="H16" s="268"/>
      <c r="I16" s="268"/>
    </row>
    <row r="17" spans="1:9" ht="39" customHeight="1">
      <c r="A17" s="88"/>
      <c r="B17" s="276" t="s">
        <v>292</v>
      </c>
      <c r="C17" s="276"/>
      <c r="D17" s="276"/>
      <c r="E17" s="276"/>
      <c r="F17" s="276"/>
      <c r="G17" s="276"/>
      <c r="H17" s="276"/>
      <c r="I17" s="276"/>
    </row>
    <row r="18" spans="1:14" ht="139.5" customHeight="1">
      <c r="A18" s="88"/>
      <c r="B18" s="268" t="s">
        <v>293</v>
      </c>
      <c r="C18" s="268"/>
      <c r="D18" s="268"/>
      <c r="E18" s="268"/>
      <c r="F18" s="268"/>
      <c r="G18" s="268"/>
      <c r="H18" s="268"/>
      <c r="I18" s="268"/>
      <c r="J18" s="167"/>
      <c r="K18" s="167"/>
      <c r="L18" s="167"/>
      <c r="M18" s="167"/>
      <c r="N18" s="167"/>
    </row>
    <row r="19" spans="1:14" ht="16.5" customHeight="1">
      <c r="A19" s="88"/>
      <c r="B19" s="166"/>
      <c r="C19" s="166"/>
      <c r="D19" s="166"/>
      <c r="E19" s="166"/>
      <c r="F19" s="166"/>
      <c r="G19" s="166"/>
      <c r="H19" s="166"/>
      <c r="I19" s="166"/>
      <c r="J19" s="167"/>
      <c r="K19" s="167"/>
      <c r="L19" s="167"/>
      <c r="M19" s="167"/>
      <c r="N19" s="167"/>
    </row>
    <row r="20" spans="1:14" ht="23.25" customHeight="1">
      <c r="A20" s="88"/>
      <c r="B20" s="268" t="s">
        <v>234</v>
      </c>
      <c r="C20" s="268"/>
      <c r="D20" s="268"/>
      <c r="E20" s="268"/>
      <c r="F20" s="268"/>
      <c r="G20" s="268"/>
      <c r="H20" s="268"/>
      <c r="I20" s="268"/>
      <c r="J20" s="167"/>
      <c r="K20" s="167"/>
      <c r="L20" s="167"/>
      <c r="M20" s="167"/>
      <c r="N20" s="167"/>
    </row>
    <row r="21" spans="1:14" ht="16.5" customHeight="1">
      <c r="A21" s="88"/>
      <c r="B21" s="166"/>
      <c r="C21" s="166"/>
      <c r="D21" s="166"/>
      <c r="E21" s="166"/>
      <c r="F21" s="166"/>
      <c r="G21" s="166"/>
      <c r="H21" s="166"/>
      <c r="I21" s="166"/>
      <c r="J21" s="167"/>
      <c r="K21" s="167"/>
      <c r="L21" s="167"/>
      <c r="M21" s="167"/>
      <c r="N21" s="167"/>
    </row>
    <row r="22" spans="1:14" ht="39" customHeight="1">
      <c r="A22" s="88"/>
      <c r="B22" s="277" t="s">
        <v>294</v>
      </c>
      <c r="C22" s="278"/>
      <c r="D22" s="278"/>
      <c r="E22" s="278"/>
      <c r="F22" s="278"/>
      <c r="G22" s="278"/>
      <c r="H22" s="278"/>
      <c r="I22" s="278"/>
      <c r="J22" s="167"/>
      <c r="K22" s="167"/>
      <c r="L22" s="167"/>
      <c r="M22" s="167"/>
      <c r="N22" s="167"/>
    </row>
    <row r="23" spans="1:14" ht="23.25" customHeight="1">
      <c r="A23" s="88"/>
      <c r="B23" s="166"/>
      <c r="C23" s="166"/>
      <c r="D23" s="166"/>
      <c r="E23" s="166"/>
      <c r="F23" s="166"/>
      <c r="G23" s="166"/>
      <c r="H23" s="166"/>
      <c r="I23" s="166"/>
      <c r="J23" s="167"/>
      <c r="K23" s="167"/>
      <c r="L23" s="167"/>
      <c r="M23" s="167"/>
      <c r="N23" s="167"/>
    </row>
    <row r="24" spans="1:14" ht="23.25" customHeight="1">
      <c r="A24" s="88"/>
      <c r="B24" s="271" t="s">
        <v>295</v>
      </c>
      <c r="C24" s="271"/>
      <c r="D24" s="271"/>
      <c r="E24" s="271"/>
      <c r="F24" s="271"/>
      <c r="G24" s="271"/>
      <c r="H24" s="271"/>
      <c r="I24" s="271"/>
      <c r="J24" s="167"/>
      <c r="K24" s="167"/>
      <c r="L24" s="167"/>
      <c r="M24" s="167"/>
      <c r="N24" s="167"/>
    </row>
    <row r="25" spans="1:14" ht="23.25" customHeight="1">
      <c r="A25" s="88"/>
      <c r="B25" s="269" t="s">
        <v>296</v>
      </c>
      <c r="C25" s="270"/>
      <c r="D25" s="270"/>
      <c r="E25" s="270"/>
      <c r="F25" s="270"/>
      <c r="G25" s="270"/>
      <c r="H25" s="270"/>
      <c r="I25" s="270"/>
      <c r="J25" s="167"/>
      <c r="K25" s="167"/>
      <c r="L25" s="167"/>
      <c r="M25" s="167"/>
      <c r="N25" s="167"/>
    </row>
    <row r="26" spans="1:14" ht="23.25" customHeight="1">
      <c r="A26" s="88"/>
      <c r="B26" s="270"/>
      <c r="C26" s="270"/>
      <c r="D26" s="270"/>
      <c r="E26" s="270"/>
      <c r="F26" s="270"/>
      <c r="G26" s="270"/>
      <c r="H26" s="270"/>
      <c r="I26" s="270"/>
      <c r="J26" s="167"/>
      <c r="K26" s="167"/>
      <c r="L26" s="167"/>
      <c r="M26" s="167"/>
      <c r="N26" s="167"/>
    </row>
    <row r="27" spans="1:14" ht="23.25" customHeight="1">
      <c r="A27" s="88"/>
      <c r="B27" s="270"/>
      <c r="C27" s="270"/>
      <c r="D27" s="270"/>
      <c r="E27" s="270"/>
      <c r="F27" s="270"/>
      <c r="G27" s="270"/>
      <c r="H27" s="270"/>
      <c r="I27" s="270"/>
      <c r="J27" s="167"/>
      <c r="K27" s="167"/>
      <c r="L27" s="167"/>
      <c r="M27" s="167"/>
      <c r="N27" s="167"/>
    </row>
    <row r="28" spans="1:14" ht="23.25" customHeight="1">
      <c r="A28" s="88"/>
      <c r="B28" s="270"/>
      <c r="C28" s="270"/>
      <c r="D28" s="270"/>
      <c r="E28" s="270"/>
      <c r="F28" s="270"/>
      <c r="G28" s="270"/>
      <c r="H28" s="270"/>
      <c r="I28" s="270"/>
      <c r="J28" s="167"/>
      <c r="K28" s="167"/>
      <c r="L28" s="167"/>
      <c r="M28" s="167"/>
      <c r="N28" s="167"/>
    </row>
    <row r="29" spans="1:14" ht="23.25" customHeight="1">
      <c r="A29" s="88"/>
      <c r="B29" s="270"/>
      <c r="C29" s="270"/>
      <c r="D29" s="270"/>
      <c r="E29" s="270"/>
      <c r="F29" s="270"/>
      <c r="G29" s="270"/>
      <c r="H29" s="270"/>
      <c r="I29" s="270"/>
      <c r="J29" s="167"/>
      <c r="K29" s="167"/>
      <c r="L29" s="167"/>
      <c r="M29" s="167"/>
      <c r="N29" s="167"/>
    </row>
    <row r="30" spans="1:14" ht="23.25" customHeight="1">
      <c r="A30" s="88"/>
      <c r="B30" s="270"/>
      <c r="C30" s="270"/>
      <c r="D30" s="270"/>
      <c r="E30" s="270"/>
      <c r="F30" s="270"/>
      <c r="G30" s="270"/>
      <c r="H30" s="270"/>
      <c r="I30" s="270"/>
      <c r="J30" s="167"/>
      <c r="K30" s="167"/>
      <c r="L30" s="167"/>
      <c r="M30" s="167"/>
      <c r="N30" s="167"/>
    </row>
    <row r="31" spans="1:14" ht="20.25" customHeight="1">
      <c r="A31" s="88"/>
      <c r="B31" s="270"/>
      <c r="C31" s="270"/>
      <c r="D31" s="270"/>
      <c r="E31" s="270"/>
      <c r="F31" s="270"/>
      <c r="G31" s="270"/>
      <c r="H31" s="270"/>
      <c r="I31" s="270"/>
      <c r="J31" s="167"/>
      <c r="K31" s="167"/>
      <c r="L31" s="167"/>
      <c r="M31" s="167"/>
      <c r="N31" s="167"/>
    </row>
    <row r="32" spans="1:14" ht="23.25" customHeight="1" hidden="1">
      <c r="A32" s="88"/>
      <c r="B32" s="270"/>
      <c r="C32" s="270"/>
      <c r="D32" s="270"/>
      <c r="E32" s="270"/>
      <c r="F32" s="270"/>
      <c r="G32" s="270"/>
      <c r="H32" s="270"/>
      <c r="I32" s="270"/>
      <c r="J32" s="167"/>
      <c r="K32" s="167"/>
      <c r="L32" s="167"/>
      <c r="M32" s="167"/>
      <c r="N32" s="167"/>
    </row>
    <row r="33" spans="1:14" ht="23.25" customHeight="1" hidden="1">
      <c r="A33" s="88"/>
      <c r="B33" s="270"/>
      <c r="C33" s="270"/>
      <c r="D33" s="270"/>
      <c r="E33" s="270"/>
      <c r="F33" s="270"/>
      <c r="G33" s="270"/>
      <c r="H33" s="270"/>
      <c r="I33" s="270"/>
      <c r="J33" s="167"/>
      <c r="K33" s="167"/>
      <c r="L33" s="167"/>
      <c r="M33" s="167"/>
      <c r="N33" s="167"/>
    </row>
    <row r="34" spans="1:14" ht="23.25" customHeight="1" hidden="1">
      <c r="A34" s="88"/>
      <c r="B34" s="270"/>
      <c r="C34" s="270"/>
      <c r="D34" s="270"/>
      <c r="E34" s="270"/>
      <c r="F34" s="270"/>
      <c r="G34" s="270"/>
      <c r="H34" s="270"/>
      <c r="I34" s="270"/>
      <c r="J34" s="167"/>
      <c r="K34" s="167"/>
      <c r="L34" s="167"/>
      <c r="M34" s="167"/>
      <c r="N34" s="167"/>
    </row>
    <row r="35" spans="1:14" ht="18.75" customHeight="1">
      <c r="A35" s="88"/>
      <c r="B35" s="166"/>
      <c r="C35" s="166"/>
      <c r="D35" s="166"/>
      <c r="E35" s="166"/>
      <c r="F35" s="166"/>
      <c r="G35" s="166"/>
      <c r="H35" s="166"/>
      <c r="I35" s="166"/>
      <c r="J35" s="167"/>
      <c r="K35" s="167"/>
      <c r="L35" s="167"/>
      <c r="M35" s="167"/>
      <c r="N35" s="167"/>
    </row>
    <row r="36" spans="1:14" ht="23.25" customHeight="1">
      <c r="A36" s="88"/>
      <c r="B36" s="268" t="s">
        <v>297</v>
      </c>
      <c r="C36" s="268"/>
      <c r="D36" s="268"/>
      <c r="E36" s="268"/>
      <c r="F36" s="268"/>
      <c r="G36" s="268"/>
      <c r="H36" s="268"/>
      <c r="I36" s="268"/>
      <c r="J36" s="167"/>
      <c r="K36" s="167"/>
      <c r="L36" s="167"/>
      <c r="M36" s="167"/>
      <c r="N36" s="167"/>
    </row>
    <row r="37" spans="1:14" ht="74.25" customHeight="1">
      <c r="A37" s="88"/>
      <c r="B37" s="268" t="s">
        <v>298</v>
      </c>
      <c r="C37" s="268"/>
      <c r="D37" s="268"/>
      <c r="E37" s="268"/>
      <c r="F37" s="268"/>
      <c r="G37" s="268"/>
      <c r="H37" s="268"/>
      <c r="I37" s="268"/>
      <c r="J37" s="167"/>
      <c r="K37" s="167"/>
      <c r="L37" s="167"/>
      <c r="M37" s="167"/>
      <c r="N37" s="167"/>
    </row>
    <row r="38" spans="1:14" ht="15.75" customHeight="1">
      <c r="A38" s="88"/>
      <c r="B38" s="109"/>
      <c r="C38" s="109"/>
      <c r="D38" s="109"/>
      <c r="E38" s="109"/>
      <c r="F38" s="109"/>
      <c r="G38" s="109"/>
      <c r="H38" s="166"/>
      <c r="I38" s="167"/>
      <c r="J38" s="167"/>
      <c r="K38" s="167"/>
      <c r="L38" s="167"/>
      <c r="M38" s="167"/>
      <c r="N38" s="167"/>
    </row>
    <row r="39" spans="1:9" ht="15.75">
      <c r="A39" s="110" t="s">
        <v>3</v>
      </c>
      <c r="B39" s="261" t="s">
        <v>4</v>
      </c>
      <c r="C39" s="261"/>
      <c r="D39" s="261"/>
      <c r="E39" s="261"/>
      <c r="F39" s="261"/>
      <c r="G39" s="261"/>
      <c r="H39" s="261"/>
      <c r="I39" s="111"/>
    </row>
    <row r="40" spans="1:9" ht="15.75">
      <c r="A40" s="110"/>
      <c r="B40" s="274" t="s">
        <v>5</v>
      </c>
      <c r="C40" s="274"/>
      <c r="D40" s="274"/>
      <c r="E40" s="274"/>
      <c r="F40" s="274"/>
      <c r="G40" s="274"/>
      <c r="H40" s="274"/>
      <c r="I40" s="111"/>
    </row>
    <row r="41" spans="1:9" ht="15.75">
      <c r="A41" s="110"/>
      <c r="B41" s="108"/>
      <c r="C41" s="108"/>
      <c r="D41" s="108"/>
      <c r="E41" s="108"/>
      <c r="F41" s="108"/>
      <c r="G41" s="108"/>
      <c r="H41" s="108"/>
      <c r="I41" s="111"/>
    </row>
    <row r="42" spans="1:9" ht="15.75">
      <c r="A42" s="110"/>
      <c r="B42" s="108"/>
      <c r="C42" s="108"/>
      <c r="D42" s="108"/>
      <c r="E42" s="108"/>
      <c r="F42" s="108"/>
      <c r="G42" s="108"/>
      <c r="H42" s="108"/>
      <c r="I42" s="111"/>
    </row>
    <row r="43" spans="1:9" ht="15.75">
      <c r="A43" s="110" t="s">
        <v>6</v>
      </c>
      <c r="B43" s="261" t="s">
        <v>7</v>
      </c>
      <c r="C43" s="262"/>
      <c r="D43" s="262"/>
      <c r="E43" s="262"/>
      <c r="F43" s="262"/>
      <c r="G43" s="262"/>
      <c r="H43" s="262"/>
      <c r="I43" s="111"/>
    </row>
    <row r="44" spans="1:9" ht="35.25" customHeight="1">
      <c r="A44" s="110"/>
      <c r="B44" s="263" t="s">
        <v>157</v>
      </c>
      <c r="C44" s="263"/>
      <c r="D44" s="263"/>
      <c r="E44" s="263"/>
      <c r="F44" s="263"/>
      <c r="G44" s="263"/>
      <c r="H44" s="263"/>
      <c r="I44" s="263"/>
    </row>
    <row r="45" spans="1:9" ht="14.25" customHeight="1">
      <c r="A45" s="110"/>
      <c r="B45" s="88"/>
      <c r="C45" s="108"/>
      <c r="D45" s="108"/>
      <c r="E45" s="108"/>
      <c r="F45" s="108"/>
      <c r="G45" s="108"/>
      <c r="H45" s="108"/>
      <c r="I45" s="111"/>
    </row>
    <row r="46" spans="1:9" ht="15.75">
      <c r="A46" s="110" t="s">
        <v>8</v>
      </c>
      <c r="B46" s="261" t="s">
        <v>158</v>
      </c>
      <c r="C46" s="262"/>
      <c r="D46" s="262"/>
      <c r="E46" s="262"/>
      <c r="F46" s="262"/>
      <c r="G46" s="262"/>
      <c r="H46" s="262"/>
      <c r="I46" s="111"/>
    </row>
    <row r="47" spans="1:9" ht="21" customHeight="1">
      <c r="A47" s="168"/>
      <c r="B47" s="263" t="s">
        <v>159</v>
      </c>
      <c r="C47" s="262"/>
      <c r="D47" s="262"/>
      <c r="E47" s="262"/>
      <c r="F47" s="262"/>
      <c r="G47" s="262"/>
      <c r="H47" s="262"/>
      <c r="I47" s="111"/>
    </row>
    <row r="48" spans="1:9" ht="15.75">
      <c r="A48" s="110"/>
      <c r="B48" s="88"/>
      <c r="C48" s="263"/>
      <c r="D48" s="263"/>
      <c r="E48" s="263"/>
      <c r="F48" s="263"/>
      <c r="G48" s="263"/>
      <c r="H48" s="263"/>
      <c r="I48" s="111"/>
    </row>
    <row r="49" spans="1:9" ht="15.75">
      <c r="A49" s="110"/>
      <c r="B49" s="88"/>
      <c r="C49" s="108"/>
      <c r="D49" s="108"/>
      <c r="E49" s="108"/>
      <c r="F49" s="108"/>
      <c r="G49" s="108"/>
      <c r="H49" s="108"/>
      <c r="I49" s="111"/>
    </row>
    <row r="50" spans="1:9" ht="15.75">
      <c r="A50" s="110" t="s">
        <v>9</v>
      </c>
      <c r="B50" s="261" t="s">
        <v>10</v>
      </c>
      <c r="C50" s="262"/>
      <c r="D50" s="262"/>
      <c r="E50" s="262"/>
      <c r="F50" s="262"/>
      <c r="G50" s="262"/>
      <c r="H50" s="262"/>
      <c r="I50" s="111"/>
    </row>
    <row r="51" spans="1:9" ht="33.75" customHeight="1">
      <c r="A51" s="168"/>
      <c r="B51" s="263" t="s">
        <v>160</v>
      </c>
      <c r="C51" s="263"/>
      <c r="D51" s="263"/>
      <c r="E51" s="263"/>
      <c r="F51" s="263"/>
      <c r="G51" s="263"/>
      <c r="H51" s="263"/>
      <c r="I51" s="263"/>
    </row>
    <row r="52" spans="1:9" ht="15.75" customHeight="1">
      <c r="A52" s="168"/>
      <c r="B52" s="165"/>
      <c r="C52" s="165"/>
      <c r="D52" s="165"/>
      <c r="E52" s="165"/>
      <c r="F52" s="165"/>
      <c r="G52" s="165"/>
      <c r="H52" s="165"/>
      <c r="I52" s="111"/>
    </row>
    <row r="53" spans="1:9" ht="15.75" customHeight="1">
      <c r="A53" s="168"/>
      <c r="B53" s="165"/>
      <c r="C53" s="165"/>
      <c r="D53" s="165"/>
      <c r="E53" s="165"/>
      <c r="F53" s="165"/>
      <c r="G53" s="165"/>
      <c r="H53" s="165"/>
      <c r="I53" s="111"/>
    </row>
    <row r="54" spans="1:9" ht="15.75">
      <c r="A54" s="110" t="s">
        <v>11</v>
      </c>
      <c r="B54" s="283" t="s">
        <v>12</v>
      </c>
      <c r="C54" s="274"/>
      <c r="D54" s="274"/>
      <c r="E54" s="274"/>
      <c r="F54" s="274"/>
      <c r="G54" s="274"/>
      <c r="H54" s="274"/>
      <c r="I54" s="111"/>
    </row>
    <row r="55" spans="1:9" ht="34.5" customHeight="1">
      <c r="A55" s="110"/>
      <c r="B55" s="282" t="s">
        <v>174</v>
      </c>
      <c r="C55" s="282"/>
      <c r="D55" s="282"/>
      <c r="E55" s="282"/>
      <c r="F55" s="282"/>
      <c r="G55" s="282"/>
      <c r="H55" s="282"/>
      <c r="I55" s="282"/>
    </row>
    <row r="56" spans="1:9" ht="16.5" customHeight="1">
      <c r="A56" s="110"/>
      <c r="B56" s="169"/>
      <c r="C56" s="169"/>
      <c r="D56" s="169"/>
      <c r="E56" s="169"/>
      <c r="F56" s="169"/>
      <c r="G56" s="169"/>
      <c r="H56" s="169"/>
      <c r="I56" s="169"/>
    </row>
    <row r="57" spans="1:9" ht="15.75">
      <c r="A57" s="110" t="s">
        <v>13</v>
      </c>
      <c r="B57" s="261" t="s">
        <v>102</v>
      </c>
      <c r="C57" s="261"/>
      <c r="D57" s="261"/>
      <c r="E57" s="261"/>
      <c r="F57" s="261"/>
      <c r="G57" s="261"/>
      <c r="H57" s="261"/>
      <c r="I57" s="111"/>
    </row>
    <row r="58" spans="1:9" ht="36.75" customHeight="1">
      <c r="A58" s="88"/>
      <c r="B58" s="263" t="s">
        <v>267</v>
      </c>
      <c r="C58" s="263"/>
      <c r="D58" s="263"/>
      <c r="E58" s="263"/>
      <c r="F58" s="263"/>
      <c r="G58" s="263"/>
      <c r="H58" s="263"/>
      <c r="I58" s="263"/>
    </row>
    <row r="59" spans="1:9" ht="16.5" customHeight="1">
      <c r="A59" s="88"/>
      <c r="B59" s="108"/>
      <c r="C59" s="108"/>
      <c r="D59" s="108"/>
      <c r="E59" s="108"/>
      <c r="F59" s="108"/>
      <c r="G59" s="108"/>
      <c r="H59" s="108"/>
      <c r="I59" s="108"/>
    </row>
    <row r="60" spans="1:9" ht="13.5" customHeight="1">
      <c r="A60" s="110"/>
      <c r="B60" s="263"/>
      <c r="C60" s="263"/>
      <c r="D60" s="263"/>
      <c r="E60" s="263"/>
      <c r="F60" s="263"/>
      <c r="G60" s="263"/>
      <c r="H60" s="263"/>
      <c r="I60" s="263"/>
    </row>
    <row r="61" spans="1:9" ht="15.75">
      <c r="A61" s="110" t="s">
        <v>14</v>
      </c>
      <c r="B61" s="261" t="s">
        <v>15</v>
      </c>
      <c r="C61" s="262"/>
      <c r="D61" s="262"/>
      <c r="E61" s="262"/>
      <c r="F61" s="262"/>
      <c r="G61" s="262"/>
      <c r="H61" s="262"/>
      <c r="I61" s="111"/>
    </row>
    <row r="62" spans="1:11" ht="15.75" customHeight="1">
      <c r="A62" s="110"/>
      <c r="B62" s="50"/>
      <c r="C62" s="50"/>
      <c r="D62" s="264" t="s">
        <v>241</v>
      </c>
      <c r="E62" s="265"/>
      <c r="F62" s="279" t="s">
        <v>242</v>
      </c>
      <c r="G62" s="279"/>
      <c r="H62" s="281"/>
      <c r="I62" s="281"/>
      <c r="J62" s="281"/>
      <c r="K62" s="281"/>
    </row>
    <row r="63" spans="1:11" ht="15.75">
      <c r="A63" s="110"/>
      <c r="B63" s="108"/>
      <c r="C63" s="108"/>
      <c r="D63" s="260">
        <v>41729</v>
      </c>
      <c r="E63" s="260"/>
      <c r="F63" s="260">
        <v>41729</v>
      </c>
      <c r="G63" s="260"/>
      <c r="H63" s="280"/>
      <c r="I63" s="280"/>
      <c r="J63" s="280"/>
      <c r="K63" s="280"/>
    </row>
    <row r="64" spans="1:11" ht="15.75">
      <c r="A64" s="110"/>
      <c r="B64" s="108"/>
      <c r="C64" s="108"/>
      <c r="D64" s="260" t="s">
        <v>91</v>
      </c>
      <c r="E64" s="260"/>
      <c r="F64" s="260" t="s">
        <v>91</v>
      </c>
      <c r="G64" s="260"/>
      <c r="H64" s="280"/>
      <c r="I64" s="280"/>
      <c r="J64" s="280"/>
      <c r="K64" s="280"/>
    </row>
    <row r="65" spans="1:11" ht="15.75" customHeight="1">
      <c r="A65" s="110"/>
      <c r="B65" s="297" t="s">
        <v>161</v>
      </c>
      <c r="C65" s="298"/>
      <c r="D65" s="171" t="s">
        <v>162</v>
      </c>
      <c r="E65" s="171" t="s">
        <v>96</v>
      </c>
      <c r="F65" s="171" t="s">
        <v>162</v>
      </c>
      <c r="G65" s="171" t="s">
        <v>96</v>
      </c>
      <c r="H65" s="170"/>
      <c r="I65" s="170"/>
      <c r="J65" s="170"/>
      <c r="K65" s="170"/>
    </row>
    <row r="66" spans="1:11" ht="15.75" customHeight="1">
      <c r="A66" s="110"/>
      <c r="B66" s="297" t="s">
        <v>163</v>
      </c>
      <c r="C66" s="299"/>
      <c r="D66" s="172">
        <v>37221</v>
      </c>
      <c r="E66" s="173">
        <v>18736</v>
      </c>
      <c r="F66" s="172">
        <v>37221</v>
      </c>
      <c r="G66" s="172">
        <v>18736</v>
      </c>
      <c r="H66" s="174"/>
      <c r="I66" s="174"/>
      <c r="J66" s="174"/>
      <c r="K66" s="174"/>
    </row>
    <row r="67" spans="1:11" ht="15.75">
      <c r="A67" s="110"/>
      <c r="B67" s="300" t="s">
        <v>164</v>
      </c>
      <c r="C67" s="297"/>
      <c r="D67" s="172">
        <v>3274</v>
      </c>
      <c r="E67" s="173">
        <v>1011</v>
      </c>
      <c r="F67" s="172">
        <v>3274</v>
      </c>
      <c r="G67" s="172">
        <v>1011</v>
      </c>
      <c r="H67" s="174"/>
      <c r="I67" s="174"/>
      <c r="J67" s="174"/>
      <c r="K67" s="174"/>
    </row>
    <row r="68" spans="1:11" ht="16.5" thickBot="1">
      <c r="A68" s="110"/>
      <c r="B68" s="111"/>
      <c r="C68" s="111"/>
      <c r="D68" s="175">
        <f>SUM(D66:D67)</f>
        <v>40495</v>
      </c>
      <c r="E68" s="175">
        <f>SUM(E66:E67)</f>
        <v>19747</v>
      </c>
      <c r="F68" s="175">
        <f>SUM(F66:F67)</f>
        <v>40495</v>
      </c>
      <c r="G68" s="175">
        <f>SUM(G66:G67)</f>
        <v>19747</v>
      </c>
      <c r="H68" s="176"/>
      <c r="I68" s="176"/>
      <c r="J68" s="176"/>
      <c r="K68" s="176"/>
    </row>
    <row r="69" spans="1:9" ht="16.5" thickTop="1">
      <c r="A69" s="110"/>
      <c r="B69" s="177"/>
      <c r="C69" s="177"/>
      <c r="D69" s="177"/>
      <c r="E69" s="177"/>
      <c r="F69" s="178"/>
      <c r="G69" s="178"/>
      <c r="H69" s="178"/>
      <c r="I69" s="178"/>
    </row>
    <row r="70" spans="1:9" ht="15.75">
      <c r="A70" s="111"/>
      <c r="B70" s="111"/>
      <c r="C70" s="111"/>
      <c r="D70" s="111"/>
      <c r="E70" s="111"/>
      <c r="F70" s="111"/>
      <c r="G70" s="111"/>
      <c r="H70" s="111"/>
      <c r="I70" s="111"/>
    </row>
    <row r="71" spans="1:9" ht="15.75">
      <c r="A71" s="110" t="s">
        <v>18</v>
      </c>
      <c r="B71" s="261" t="s">
        <v>137</v>
      </c>
      <c r="C71" s="261"/>
      <c r="D71" s="261"/>
      <c r="E71" s="261"/>
      <c r="F71" s="261"/>
      <c r="G71" s="261"/>
      <c r="H71" s="261"/>
      <c r="I71" s="111"/>
    </row>
    <row r="72" spans="1:9" ht="49.5" customHeight="1">
      <c r="A72" s="110"/>
      <c r="B72" s="263" t="s">
        <v>268</v>
      </c>
      <c r="C72" s="263"/>
      <c r="D72" s="263"/>
      <c r="E72" s="263"/>
      <c r="F72" s="263"/>
      <c r="G72" s="263"/>
      <c r="H72" s="263"/>
      <c r="I72" s="263"/>
    </row>
    <row r="73" spans="1:9" ht="13.5" customHeight="1">
      <c r="A73" s="110"/>
      <c r="B73" s="165"/>
      <c r="C73" s="165"/>
      <c r="D73" s="165"/>
      <c r="E73" s="165"/>
      <c r="F73" s="165"/>
      <c r="G73" s="165"/>
      <c r="H73" s="165"/>
      <c r="I73" s="111"/>
    </row>
    <row r="74" spans="1:9" ht="15.75" customHeight="1">
      <c r="A74" s="110" t="s">
        <v>19</v>
      </c>
      <c r="B74" s="261" t="s">
        <v>88</v>
      </c>
      <c r="C74" s="261"/>
      <c r="D74" s="261"/>
      <c r="E74" s="261"/>
      <c r="F74" s="261"/>
      <c r="G74" s="261"/>
      <c r="H74" s="261"/>
      <c r="I74" s="111"/>
    </row>
    <row r="75" spans="1:9" ht="24.75" customHeight="1">
      <c r="A75" s="110"/>
      <c r="B75" s="263" t="s">
        <v>203</v>
      </c>
      <c r="C75" s="263"/>
      <c r="D75" s="263"/>
      <c r="E75" s="263"/>
      <c r="F75" s="263"/>
      <c r="G75" s="263"/>
      <c r="H75" s="263"/>
      <c r="I75" s="263"/>
    </row>
    <row r="76" spans="1:9" ht="15.75">
      <c r="A76" s="110"/>
      <c r="B76" s="108"/>
      <c r="C76" s="108"/>
      <c r="D76" s="108"/>
      <c r="E76" s="108"/>
      <c r="F76" s="108"/>
      <c r="G76" s="108"/>
      <c r="H76" s="108"/>
      <c r="I76" s="111"/>
    </row>
    <row r="77" spans="1:9" ht="16.5" customHeight="1">
      <c r="A77" s="110" t="s">
        <v>20</v>
      </c>
      <c r="B77" s="261" t="s">
        <v>89</v>
      </c>
      <c r="C77" s="261"/>
      <c r="D77" s="261"/>
      <c r="E77" s="108"/>
      <c r="F77" s="108"/>
      <c r="G77" s="179"/>
      <c r="H77" s="108"/>
      <c r="I77" s="111"/>
    </row>
    <row r="78" spans="1:9" ht="16.5" customHeight="1">
      <c r="A78" s="110"/>
      <c r="B78" s="263" t="s">
        <v>269</v>
      </c>
      <c r="C78" s="263"/>
      <c r="D78" s="263"/>
      <c r="E78" s="263"/>
      <c r="F78" s="263"/>
      <c r="G78" s="263"/>
      <c r="H78" s="263"/>
      <c r="I78" s="111"/>
    </row>
    <row r="79" spans="1:9" ht="9.75" customHeight="1">
      <c r="A79" s="110"/>
      <c r="B79" s="108"/>
      <c r="C79" s="108"/>
      <c r="D79" s="108"/>
      <c r="E79" s="108"/>
      <c r="F79" s="108"/>
      <c r="G79" s="179"/>
      <c r="H79" s="108"/>
      <c r="I79" s="111"/>
    </row>
    <row r="80" spans="1:9" ht="9.75" customHeight="1">
      <c r="A80" s="110"/>
      <c r="B80" s="108"/>
      <c r="C80" s="108"/>
      <c r="D80" s="108"/>
      <c r="E80" s="108"/>
      <c r="F80" s="108"/>
      <c r="G80" s="179"/>
      <c r="H80" s="108"/>
      <c r="I80" s="111"/>
    </row>
    <row r="81" spans="1:9" ht="16.5" customHeight="1">
      <c r="A81" s="110"/>
      <c r="B81" s="108"/>
      <c r="C81" s="108"/>
      <c r="D81" s="108"/>
      <c r="E81" s="108"/>
      <c r="F81" s="108"/>
      <c r="G81" s="180" t="s">
        <v>91</v>
      </c>
      <c r="H81" s="108"/>
      <c r="I81" s="111"/>
    </row>
    <row r="82" spans="2:9" ht="48" customHeight="1">
      <c r="B82" s="88" t="s">
        <v>72</v>
      </c>
      <c r="C82" s="263" t="s">
        <v>149</v>
      </c>
      <c r="D82" s="263"/>
      <c r="E82" s="263"/>
      <c r="F82" s="263"/>
      <c r="G82" s="179"/>
      <c r="H82" s="108"/>
      <c r="I82" s="111"/>
    </row>
    <row r="83" spans="1:9" ht="16.5" customHeight="1" thickBot="1">
      <c r="A83" s="110"/>
      <c r="B83" s="108"/>
      <c r="D83" s="290" t="s">
        <v>90</v>
      </c>
      <c r="E83" s="290"/>
      <c r="F83" s="108"/>
      <c r="G83" s="182">
        <v>461</v>
      </c>
      <c r="H83" s="108"/>
      <c r="I83" s="111"/>
    </row>
    <row r="84" spans="1:9" ht="16.5" customHeight="1" thickTop="1">
      <c r="A84" s="110"/>
      <c r="B84" s="108"/>
      <c r="C84" s="181"/>
      <c r="D84" s="108"/>
      <c r="E84" s="108"/>
      <c r="F84" s="108"/>
      <c r="G84" s="183"/>
      <c r="H84" s="108"/>
      <c r="I84" s="111"/>
    </row>
    <row r="85" spans="2:9" ht="33.75" customHeight="1">
      <c r="B85" s="88" t="s">
        <v>73</v>
      </c>
      <c r="C85" s="263" t="s">
        <v>147</v>
      </c>
      <c r="D85" s="263"/>
      <c r="E85" s="263"/>
      <c r="F85" s="263"/>
      <c r="G85" s="179"/>
      <c r="H85" s="108"/>
      <c r="I85" s="111"/>
    </row>
    <row r="86" spans="2:9" ht="16.5" customHeight="1" thickBot="1">
      <c r="B86" s="88"/>
      <c r="C86" s="108"/>
      <c r="D86" s="290" t="s">
        <v>134</v>
      </c>
      <c r="E86" s="290"/>
      <c r="F86" s="108"/>
      <c r="G86" s="182">
        <v>54</v>
      </c>
      <c r="H86" s="108"/>
      <c r="I86" s="111"/>
    </row>
    <row r="87" spans="2:9" ht="16.5" customHeight="1" thickTop="1">
      <c r="B87" s="88"/>
      <c r="C87" s="108"/>
      <c r="D87" s="108"/>
      <c r="E87" s="108"/>
      <c r="F87" s="108"/>
      <c r="G87" s="179"/>
      <c r="H87" s="108"/>
      <c r="I87" s="111"/>
    </row>
    <row r="88" spans="1:9" ht="16.5" customHeight="1" thickBot="1">
      <c r="A88" s="110"/>
      <c r="B88" s="108"/>
      <c r="D88" s="290" t="s">
        <v>90</v>
      </c>
      <c r="E88" s="290"/>
      <c r="F88" s="108"/>
      <c r="G88" s="182">
        <v>2832</v>
      </c>
      <c r="H88" s="108"/>
      <c r="I88" s="111"/>
    </row>
    <row r="89" spans="1:9" ht="16.5" customHeight="1" thickTop="1">
      <c r="A89" s="110"/>
      <c r="B89" s="108"/>
      <c r="D89" s="181"/>
      <c r="E89" s="108"/>
      <c r="F89" s="108"/>
      <c r="G89" s="183"/>
      <c r="H89" s="108"/>
      <c r="I89" s="111"/>
    </row>
    <row r="90" spans="2:9" ht="34.5" customHeight="1">
      <c r="B90" s="88" t="s">
        <v>146</v>
      </c>
      <c r="C90" s="263" t="s">
        <v>165</v>
      </c>
      <c r="D90" s="263"/>
      <c r="E90" s="263"/>
      <c r="F90" s="263"/>
      <c r="G90" s="179"/>
      <c r="H90" s="108"/>
      <c r="I90" s="111"/>
    </row>
    <row r="91" spans="1:9" ht="17.25" customHeight="1" thickBot="1">
      <c r="A91" s="88"/>
      <c r="B91" s="108"/>
      <c r="D91" s="290" t="s">
        <v>134</v>
      </c>
      <c r="E91" s="290"/>
      <c r="F91" s="108"/>
      <c r="G91" s="182">
        <v>6997</v>
      </c>
      <c r="H91" s="108"/>
      <c r="I91" s="111"/>
    </row>
    <row r="92" spans="1:9" ht="17.25" customHeight="1" thickTop="1">
      <c r="A92" s="88"/>
      <c r="B92" s="108"/>
      <c r="D92" s="181"/>
      <c r="E92" s="181"/>
      <c r="F92" s="108"/>
      <c r="G92" s="183"/>
      <c r="H92" s="108"/>
      <c r="I92" s="111"/>
    </row>
    <row r="93" spans="1:9" ht="17.25" customHeight="1" thickBot="1">
      <c r="A93" s="88"/>
      <c r="B93" s="108"/>
      <c r="D93" s="290" t="s">
        <v>90</v>
      </c>
      <c r="E93" s="290"/>
      <c r="F93" s="108"/>
      <c r="G93" s="182">
        <v>0</v>
      </c>
      <c r="H93" s="108"/>
      <c r="I93" s="111"/>
    </row>
    <row r="94" spans="1:9" ht="16.5" customHeight="1" thickTop="1">
      <c r="A94" s="110"/>
      <c r="B94" s="108"/>
      <c r="C94" s="181"/>
      <c r="D94" s="108"/>
      <c r="E94" s="108"/>
      <c r="F94" s="108"/>
      <c r="G94" s="183"/>
      <c r="H94" s="108"/>
      <c r="I94" s="111"/>
    </row>
    <row r="95" spans="1:8" ht="16.5" customHeight="1">
      <c r="A95" s="110"/>
      <c r="B95" s="108"/>
      <c r="C95" s="181"/>
      <c r="D95" s="108"/>
      <c r="E95" s="108"/>
      <c r="F95" s="108"/>
      <c r="G95" s="183"/>
      <c r="H95" s="108"/>
    </row>
    <row r="96" spans="1:8" ht="49.5" customHeight="1" hidden="1">
      <c r="A96" s="88" t="s">
        <v>150</v>
      </c>
      <c r="B96" s="263" t="s">
        <v>151</v>
      </c>
      <c r="C96" s="263"/>
      <c r="D96" s="263"/>
      <c r="E96" s="263"/>
      <c r="F96" s="108"/>
      <c r="G96" s="179"/>
      <c r="H96" s="108"/>
    </row>
    <row r="97" spans="1:8" ht="16.5" customHeight="1" hidden="1">
      <c r="A97" s="110"/>
      <c r="B97" s="108"/>
      <c r="C97" s="181" t="s">
        <v>134</v>
      </c>
      <c r="D97" s="108"/>
      <c r="E97" s="108"/>
      <c r="F97" s="108"/>
      <c r="G97" s="182">
        <v>0</v>
      </c>
      <c r="H97" s="108"/>
    </row>
    <row r="98" spans="1:8" ht="16.5" customHeight="1" hidden="1">
      <c r="A98" s="110"/>
      <c r="B98" s="108"/>
      <c r="C98" s="181"/>
      <c r="D98" s="108"/>
      <c r="E98" s="108"/>
      <c r="F98" s="108"/>
      <c r="G98" s="183"/>
      <c r="H98" s="108"/>
    </row>
    <row r="99" spans="1:8" ht="18">
      <c r="A99" s="184" t="s">
        <v>143</v>
      </c>
      <c r="B99" s="108"/>
      <c r="C99" s="108"/>
      <c r="D99" s="108"/>
      <c r="E99" s="108"/>
      <c r="F99" s="108"/>
      <c r="G99" s="108"/>
      <c r="H99" s="108"/>
    </row>
    <row r="100" spans="2:8" ht="15.75">
      <c r="B100" s="108"/>
      <c r="C100" s="108"/>
      <c r="D100" s="108"/>
      <c r="E100" s="108"/>
      <c r="F100" s="108"/>
      <c r="G100" s="108"/>
      <c r="H100" s="108"/>
    </row>
    <row r="101" spans="1:8" ht="15.75">
      <c r="A101" s="110" t="s">
        <v>22</v>
      </c>
      <c r="B101" s="291" t="s">
        <v>23</v>
      </c>
      <c r="C101" s="291"/>
      <c r="D101" s="291"/>
      <c r="E101" s="291"/>
      <c r="F101" s="291"/>
      <c r="G101" s="291"/>
      <c r="H101" s="291"/>
    </row>
    <row r="102" spans="1:8" ht="15.75">
      <c r="A102" s="110"/>
      <c r="B102" s="185"/>
      <c r="C102" s="293"/>
      <c r="D102" s="294"/>
      <c r="E102" s="186" t="s">
        <v>240</v>
      </c>
      <c r="F102" s="186" t="s">
        <v>240</v>
      </c>
      <c r="G102" s="286" t="s">
        <v>26</v>
      </c>
      <c r="H102" s="287"/>
    </row>
    <row r="103" spans="1:8" ht="15.75">
      <c r="A103" s="110"/>
      <c r="B103" s="187"/>
      <c r="C103" s="284"/>
      <c r="D103" s="285"/>
      <c r="E103" s="188" t="s">
        <v>270</v>
      </c>
      <c r="F103" s="188" t="s">
        <v>271</v>
      </c>
      <c r="G103" s="288"/>
      <c r="H103" s="289"/>
    </row>
    <row r="104" spans="1:8" ht="15.75">
      <c r="A104" s="110"/>
      <c r="B104" s="189"/>
      <c r="C104" s="295"/>
      <c r="D104" s="296"/>
      <c r="E104" s="190" t="s">
        <v>21</v>
      </c>
      <c r="F104" s="190" t="s">
        <v>21</v>
      </c>
      <c r="G104" s="190" t="s">
        <v>21</v>
      </c>
      <c r="H104" s="191" t="s">
        <v>27</v>
      </c>
    </row>
    <row r="105" spans="1:8" ht="15.75">
      <c r="A105" s="110"/>
      <c r="B105" s="131"/>
      <c r="C105" s="308" t="s">
        <v>16</v>
      </c>
      <c r="D105" s="309"/>
      <c r="E105" s="192">
        <f>PL!D18</f>
        <v>40495</v>
      </c>
      <c r="F105" s="192">
        <f>PL!E18</f>
        <v>37837</v>
      </c>
      <c r="G105" s="112">
        <f>+E105-F105</f>
        <v>2658</v>
      </c>
      <c r="H105" s="193">
        <f>+G105/F105*100</f>
        <v>7.0248698364035205</v>
      </c>
    </row>
    <row r="106" spans="1:8" ht="15.75">
      <c r="A106" s="110"/>
      <c r="B106" s="131"/>
      <c r="C106" s="308" t="s">
        <v>175</v>
      </c>
      <c r="D106" s="309"/>
      <c r="E106" s="112">
        <f>PL!D29</f>
        <v>11175</v>
      </c>
      <c r="F106" s="112">
        <f>PL!E29</f>
        <v>8956</v>
      </c>
      <c r="G106" s="112">
        <f>+E106-F106</f>
        <v>2219</v>
      </c>
      <c r="H106" s="193">
        <f>+G106/F106*100</f>
        <v>24.776686020544886</v>
      </c>
    </row>
    <row r="107" spans="1:8" ht="15.75">
      <c r="A107" s="110"/>
      <c r="B107" s="131"/>
      <c r="C107" s="308" t="s">
        <v>176</v>
      </c>
      <c r="D107" s="309"/>
      <c r="E107" s="112">
        <f>PL!D31</f>
        <v>8365</v>
      </c>
      <c r="F107" s="112">
        <f>PL!E31</f>
        <v>6699</v>
      </c>
      <c r="G107" s="112">
        <f>+E107-F107</f>
        <v>1666</v>
      </c>
      <c r="H107" s="193">
        <f>+G107/F107*100</f>
        <v>24.869383490073147</v>
      </c>
    </row>
    <row r="108" spans="1:9" ht="87.75" customHeight="1">
      <c r="A108" s="110"/>
      <c r="B108" s="292" t="s">
        <v>301</v>
      </c>
      <c r="C108" s="292"/>
      <c r="D108" s="292"/>
      <c r="E108" s="292"/>
      <c r="F108" s="292"/>
      <c r="G108" s="292"/>
      <c r="H108" s="292"/>
      <c r="I108" s="292"/>
    </row>
    <row r="109" ht="15.75">
      <c r="A109" s="110"/>
    </row>
    <row r="110" spans="1:8" ht="15.75">
      <c r="A110" s="110" t="s">
        <v>24</v>
      </c>
      <c r="B110" s="312" t="s">
        <v>25</v>
      </c>
      <c r="C110" s="312"/>
      <c r="D110" s="312"/>
      <c r="E110" s="312"/>
      <c r="F110" s="312"/>
      <c r="G110" s="312"/>
      <c r="H110" s="312"/>
    </row>
    <row r="111" spans="2:8" ht="15.75">
      <c r="B111" s="185"/>
      <c r="C111" s="293"/>
      <c r="D111" s="294"/>
      <c r="E111" s="186" t="s">
        <v>272</v>
      </c>
      <c r="F111" s="186" t="s">
        <v>251</v>
      </c>
      <c r="G111" s="286" t="s">
        <v>26</v>
      </c>
      <c r="H111" s="287"/>
    </row>
    <row r="112" spans="1:8" ht="15.75">
      <c r="A112" s="132"/>
      <c r="B112" s="187"/>
      <c r="C112" s="284"/>
      <c r="D112" s="285"/>
      <c r="E112" s="188" t="s">
        <v>270</v>
      </c>
      <c r="F112" s="188" t="s">
        <v>250</v>
      </c>
      <c r="G112" s="288"/>
      <c r="H112" s="289"/>
    </row>
    <row r="113" spans="1:8" ht="15.75">
      <c r="A113" s="132"/>
      <c r="B113" s="189"/>
      <c r="C113" s="295"/>
      <c r="D113" s="296"/>
      <c r="E113" s="190" t="s">
        <v>21</v>
      </c>
      <c r="F113" s="190" t="s">
        <v>21</v>
      </c>
      <c r="G113" s="190" t="s">
        <v>21</v>
      </c>
      <c r="H113" s="191" t="s">
        <v>27</v>
      </c>
    </row>
    <row r="114" spans="1:9" ht="15.75">
      <c r="A114" s="132"/>
      <c r="B114" s="131"/>
      <c r="C114" s="308" t="s">
        <v>16</v>
      </c>
      <c r="D114" s="309"/>
      <c r="E114" s="192">
        <f>PL!B18</f>
        <v>40495</v>
      </c>
      <c r="F114" s="192">
        <v>45734</v>
      </c>
      <c r="G114" s="112">
        <f>+E114-F114</f>
        <v>-5239</v>
      </c>
      <c r="H114" s="193">
        <f>+G114/F114*100</f>
        <v>-11.45537237066515</v>
      </c>
      <c r="I114" s="1" t="s">
        <v>154</v>
      </c>
    </row>
    <row r="115" spans="1:8" ht="15.75">
      <c r="A115" s="88"/>
      <c r="B115" s="131"/>
      <c r="C115" s="308" t="s">
        <v>175</v>
      </c>
      <c r="D115" s="309"/>
      <c r="E115" s="112">
        <f>PL!B29</f>
        <v>11175</v>
      </c>
      <c r="F115" s="112">
        <v>9160</v>
      </c>
      <c r="G115" s="112">
        <f>+E115-F115</f>
        <v>2015</v>
      </c>
      <c r="H115" s="193">
        <f>+G115/F115*100</f>
        <v>21.997816593886462</v>
      </c>
    </row>
    <row r="116" spans="1:8" ht="19.5" customHeight="1">
      <c r="A116" s="88"/>
      <c r="B116" s="131"/>
      <c r="C116" s="308" t="s">
        <v>176</v>
      </c>
      <c r="D116" s="309"/>
      <c r="E116" s="112">
        <f>PL!B31</f>
        <v>8365</v>
      </c>
      <c r="F116" s="112">
        <v>9313</v>
      </c>
      <c r="G116" s="112">
        <f>+E116-F116</f>
        <v>-948</v>
      </c>
      <c r="H116" s="193">
        <f>+G116/F116*100</f>
        <v>-10.179319231182218</v>
      </c>
    </row>
    <row r="117" spans="1:9" ht="72.75" customHeight="1">
      <c r="A117" s="88"/>
      <c r="B117" s="282" t="s">
        <v>302</v>
      </c>
      <c r="C117" s="282"/>
      <c r="D117" s="282"/>
      <c r="E117" s="282"/>
      <c r="F117" s="282"/>
      <c r="G117" s="282"/>
      <c r="H117" s="282"/>
      <c r="I117" s="282"/>
    </row>
    <row r="118" spans="1:8" ht="18.75" customHeight="1">
      <c r="A118" s="88"/>
      <c r="B118" s="133" t="s">
        <v>154</v>
      </c>
      <c r="C118" s="134"/>
      <c r="D118" s="134"/>
      <c r="E118" s="134"/>
      <c r="F118" s="134"/>
      <c r="G118" s="134"/>
      <c r="H118" s="134"/>
    </row>
    <row r="119" spans="1:8" ht="15.75" customHeight="1">
      <c r="A119" s="110" t="s">
        <v>28</v>
      </c>
      <c r="B119" s="311" t="s">
        <v>290</v>
      </c>
      <c r="C119" s="311"/>
      <c r="D119" s="311"/>
      <c r="E119" s="311"/>
      <c r="F119" s="311"/>
      <c r="G119" s="311"/>
      <c r="H119" s="311"/>
    </row>
    <row r="120" spans="2:9" ht="81.75" customHeight="1">
      <c r="B120" s="263" t="s">
        <v>303</v>
      </c>
      <c r="C120" s="263"/>
      <c r="D120" s="263"/>
      <c r="E120" s="263"/>
      <c r="F120" s="263"/>
      <c r="G120" s="263"/>
      <c r="H120" s="263"/>
      <c r="I120" s="263"/>
    </row>
    <row r="121" spans="1:9" ht="15.75">
      <c r="A121" s="110"/>
      <c r="B121" s="263"/>
      <c r="C121" s="263"/>
      <c r="D121" s="263"/>
      <c r="E121" s="263"/>
      <c r="F121" s="263"/>
      <c r="G121" s="263"/>
      <c r="H121" s="263"/>
      <c r="I121" s="263"/>
    </row>
    <row r="122" spans="1:8" ht="15.75">
      <c r="A122" s="110" t="s">
        <v>29</v>
      </c>
      <c r="B122" s="261" t="s">
        <v>93</v>
      </c>
      <c r="C122" s="261"/>
      <c r="D122" s="261"/>
      <c r="E122" s="261"/>
      <c r="F122" s="261"/>
      <c r="G122" s="261"/>
      <c r="H122" s="261"/>
    </row>
    <row r="123" spans="2:8" ht="20.25" customHeight="1">
      <c r="B123" s="268" t="s">
        <v>101</v>
      </c>
      <c r="C123" s="268"/>
      <c r="D123" s="268"/>
      <c r="E123" s="268"/>
      <c r="F123" s="268"/>
      <c r="G123" s="268"/>
      <c r="H123" s="268"/>
    </row>
    <row r="124" spans="2:8" ht="15.75">
      <c r="B124" s="108"/>
      <c r="C124" s="108"/>
      <c r="D124" s="108"/>
      <c r="E124" s="108"/>
      <c r="F124" s="108"/>
      <c r="G124" s="108"/>
      <c r="H124" s="108"/>
    </row>
    <row r="125" spans="1:8" ht="15.75">
      <c r="A125" s="110" t="s">
        <v>30</v>
      </c>
      <c r="B125" s="261" t="s">
        <v>31</v>
      </c>
      <c r="C125" s="301"/>
      <c r="D125" s="301"/>
      <c r="E125" s="301"/>
      <c r="F125" s="301"/>
      <c r="G125" s="301"/>
      <c r="H125" s="301"/>
    </row>
    <row r="126" spans="2:7" ht="15.75">
      <c r="B126" s="194" t="s">
        <v>32</v>
      </c>
      <c r="C126" s="166"/>
      <c r="D126" s="166"/>
      <c r="E126" s="195" t="s">
        <v>33</v>
      </c>
      <c r="G126" s="110" t="s">
        <v>33</v>
      </c>
    </row>
    <row r="127" spans="1:7" ht="15.75">
      <c r="A127" s="168"/>
      <c r="B127" s="268"/>
      <c r="C127" s="310"/>
      <c r="D127" s="310"/>
      <c r="E127" s="195" t="s">
        <v>34</v>
      </c>
      <c r="G127" s="110" t="s">
        <v>35</v>
      </c>
    </row>
    <row r="128" spans="1:7" ht="15.75">
      <c r="A128" s="168"/>
      <c r="B128" s="196"/>
      <c r="C128" s="196"/>
      <c r="D128" s="196"/>
      <c r="E128" s="197" t="s">
        <v>276</v>
      </c>
      <c r="G128" s="197" t="str">
        <f>E128</f>
        <v>31/3/14</v>
      </c>
    </row>
    <row r="129" spans="1:7" ht="15.75">
      <c r="A129" s="168"/>
      <c r="B129" s="198"/>
      <c r="C129" s="166"/>
      <c r="D129" s="166"/>
      <c r="E129" s="195" t="s">
        <v>21</v>
      </c>
      <c r="G129" s="195" t="s">
        <v>21</v>
      </c>
    </row>
    <row r="130" spans="1:7" ht="15.75">
      <c r="A130" s="168"/>
      <c r="B130" s="198"/>
      <c r="C130" s="166"/>
      <c r="D130" s="166"/>
      <c r="E130" s="195"/>
      <c r="G130" s="195"/>
    </row>
    <row r="131" spans="1:8" ht="18" customHeight="1">
      <c r="A131" s="168"/>
      <c r="B131" s="268" t="s">
        <v>135</v>
      </c>
      <c r="C131" s="268"/>
      <c r="D131" s="268"/>
      <c r="E131" s="199">
        <v>-1958</v>
      </c>
      <c r="F131" s="200"/>
      <c r="G131" s="199">
        <v>-1958</v>
      </c>
      <c r="H131" s="201"/>
    </row>
    <row r="132" spans="1:8" ht="18" customHeight="1">
      <c r="A132" s="168"/>
      <c r="B132" s="268" t="s">
        <v>177</v>
      </c>
      <c r="C132" s="268"/>
      <c r="D132" s="166"/>
      <c r="E132" s="199">
        <v>852</v>
      </c>
      <c r="F132" s="200"/>
      <c r="G132" s="199">
        <v>852</v>
      </c>
      <c r="H132" s="201"/>
    </row>
    <row r="133" spans="1:8" ht="17.25" customHeight="1">
      <c r="A133" s="168"/>
      <c r="B133" s="268"/>
      <c r="C133" s="268"/>
      <c r="D133" s="166"/>
      <c r="E133" s="199"/>
      <c r="F133" s="200"/>
      <c r="G133" s="199"/>
      <c r="H133" s="201"/>
    </row>
    <row r="134" spans="1:8" ht="15.75">
      <c r="A134" s="168"/>
      <c r="B134" s="281"/>
      <c r="C134" s="281"/>
      <c r="D134" s="281"/>
      <c r="E134" s="202">
        <f>PL!B30</f>
        <v>-2810</v>
      </c>
      <c r="F134" s="200"/>
      <c r="G134" s="202">
        <f>PL!D30</f>
        <v>-2810</v>
      </c>
      <c r="H134" s="201"/>
    </row>
    <row r="135" spans="1:8" ht="15.75">
      <c r="A135" s="168"/>
      <c r="B135" s="170"/>
      <c r="C135" s="170"/>
      <c r="D135" s="170"/>
      <c r="E135" s="199"/>
      <c r="F135" s="200"/>
      <c r="G135" s="199"/>
      <c r="H135" s="201"/>
    </row>
    <row r="136" spans="1:9" ht="31.5" customHeight="1">
      <c r="A136" s="168"/>
      <c r="B136" s="263" t="s">
        <v>283</v>
      </c>
      <c r="C136" s="263"/>
      <c r="D136" s="263"/>
      <c r="E136" s="263"/>
      <c r="F136" s="263"/>
      <c r="G136" s="263"/>
      <c r="H136" s="263"/>
      <c r="I136" s="263"/>
    </row>
    <row r="137" ht="15.75">
      <c r="A137" s="110"/>
    </row>
    <row r="138" spans="1:8" ht="15.75">
      <c r="A138" s="110" t="s">
        <v>36</v>
      </c>
      <c r="B138" s="261" t="s">
        <v>138</v>
      </c>
      <c r="C138" s="301"/>
      <c r="D138" s="301"/>
      <c r="E138" s="301"/>
      <c r="F138" s="301"/>
      <c r="G138" s="301"/>
      <c r="H138" s="301"/>
    </row>
    <row r="139" spans="1:9" ht="23.25" customHeight="1">
      <c r="A139" s="110"/>
      <c r="B139" s="263" t="s">
        <v>235</v>
      </c>
      <c r="C139" s="263"/>
      <c r="D139" s="263"/>
      <c r="E139" s="263"/>
      <c r="F139" s="263"/>
      <c r="G139" s="263"/>
      <c r="H139" s="263"/>
      <c r="I139" s="263"/>
    </row>
    <row r="140" spans="1:8" ht="15.75">
      <c r="A140" s="110"/>
      <c r="B140" s="108"/>
      <c r="C140" s="129"/>
      <c r="D140" s="203"/>
      <c r="E140" s="203"/>
      <c r="F140" s="203"/>
      <c r="G140" s="203"/>
      <c r="H140" s="203"/>
    </row>
    <row r="141" spans="1:9" ht="15.75">
      <c r="A141" s="110" t="s">
        <v>37</v>
      </c>
      <c r="B141" s="261" t="s">
        <v>103</v>
      </c>
      <c r="C141" s="261"/>
      <c r="D141" s="261"/>
      <c r="E141" s="261"/>
      <c r="F141" s="261"/>
      <c r="G141" s="261"/>
      <c r="H141" s="261"/>
      <c r="I141" s="261"/>
    </row>
    <row r="142" spans="2:8" ht="17.25" customHeight="1">
      <c r="B142" s="263" t="s">
        <v>133</v>
      </c>
      <c r="C142" s="263"/>
      <c r="D142" s="263"/>
      <c r="E142" s="263"/>
      <c r="F142" s="263"/>
      <c r="G142" s="263"/>
      <c r="H142" s="263"/>
    </row>
    <row r="143" spans="2:8" ht="17.25" customHeight="1">
      <c r="B143" s="108"/>
      <c r="C143" s="108"/>
      <c r="D143" s="108"/>
      <c r="E143" s="108"/>
      <c r="F143" s="108"/>
      <c r="G143" s="108"/>
      <c r="H143" s="108"/>
    </row>
    <row r="144" spans="1:8" ht="13.5" customHeight="1">
      <c r="A144" s="110"/>
      <c r="B144" s="108"/>
      <c r="C144" s="108"/>
      <c r="D144" s="108"/>
      <c r="E144" s="108"/>
      <c r="F144" s="108"/>
      <c r="G144" s="108"/>
      <c r="H144" s="108"/>
    </row>
    <row r="145" spans="1:8" ht="15.75">
      <c r="A145" s="110" t="s">
        <v>38</v>
      </c>
      <c r="B145" s="261" t="s">
        <v>40</v>
      </c>
      <c r="C145" s="261"/>
      <c r="D145" s="261"/>
      <c r="E145" s="261"/>
      <c r="F145" s="261"/>
      <c r="G145" s="261"/>
      <c r="H145" s="261"/>
    </row>
    <row r="146" spans="2:9" ht="15.75" customHeight="1">
      <c r="B146" s="263" t="s">
        <v>166</v>
      </c>
      <c r="C146" s="263"/>
      <c r="D146" s="263"/>
      <c r="E146" s="263"/>
      <c r="F146" s="263"/>
      <c r="G146" s="263"/>
      <c r="H146" s="263"/>
      <c r="I146" s="50"/>
    </row>
    <row r="147" spans="2:9" ht="15.75" customHeight="1">
      <c r="B147" s="108"/>
      <c r="C147" s="108"/>
      <c r="D147" s="108"/>
      <c r="E147" s="110" t="s">
        <v>273</v>
      </c>
      <c r="F147" s="110" t="s">
        <v>274</v>
      </c>
      <c r="G147" s="164"/>
      <c r="H147" s="108"/>
      <c r="I147" s="50"/>
    </row>
    <row r="148" spans="2:9" ht="15.75" customHeight="1">
      <c r="B148" s="108"/>
      <c r="C148" s="108"/>
      <c r="D148" s="108"/>
      <c r="E148" s="195" t="s">
        <v>21</v>
      </c>
      <c r="F148" s="195" t="s">
        <v>21</v>
      </c>
      <c r="G148" s="108"/>
      <c r="H148" s="108"/>
      <c r="I148" s="50"/>
    </row>
    <row r="149" spans="2:9" ht="15.75" customHeight="1">
      <c r="B149" s="108"/>
      <c r="C149" s="108"/>
      <c r="D149" s="108"/>
      <c r="E149" s="195"/>
      <c r="F149" s="195"/>
      <c r="G149" s="108"/>
      <c r="H149" s="108"/>
      <c r="I149" s="50"/>
    </row>
    <row r="150" spans="2:9" ht="15.75" customHeight="1">
      <c r="B150" s="263" t="s">
        <v>178</v>
      </c>
      <c r="C150" s="263"/>
      <c r="D150" s="108"/>
      <c r="E150" s="204">
        <f>'BS'!E49</f>
        <v>0</v>
      </c>
      <c r="F150" s="204">
        <v>5000</v>
      </c>
      <c r="G150" s="108"/>
      <c r="H150" s="108"/>
      <c r="I150" s="50"/>
    </row>
    <row r="151" spans="2:9" ht="15.75" customHeight="1">
      <c r="B151" s="263" t="s">
        <v>179</v>
      </c>
      <c r="C151" s="263"/>
      <c r="D151" s="108"/>
      <c r="E151" s="204">
        <f>'BS'!E42</f>
        <v>0</v>
      </c>
      <c r="F151" s="204">
        <f>'BS'!G42</f>
        <v>0</v>
      </c>
      <c r="G151" s="108"/>
      <c r="H151" s="108"/>
      <c r="I151" s="50"/>
    </row>
    <row r="152" spans="2:9" ht="15.75" customHeight="1">
      <c r="B152" s="108"/>
      <c r="C152" s="108"/>
      <c r="D152" s="108"/>
      <c r="E152" s="205"/>
      <c r="F152" s="205"/>
      <c r="G152" s="108"/>
      <c r="H152" s="108"/>
      <c r="I152" s="50"/>
    </row>
    <row r="153" spans="1:9" ht="16.5" thickBot="1">
      <c r="A153" s="110"/>
      <c r="B153" s="50" t="s">
        <v>68</v>
      </c>
      <c r="C153" s="50"/>
      <c r="D153" s="50"/>
      <c r="E153" s="206">
        <f>SUM(E150:E151)</f>
        <v>0</v>
      </c>
      <c r="F153" s="206">
        <f>SUM(F150:F151)</f>
        <v>5000</v>
      </c>
      <c r="G153" s="50"/>
      <c r="H153" s="50"/>
      <c r="I153" s="50"/>
    </row>
    <row r="154" spans="1:8" ht="16.5" thickTop="1">
      <c r="A154" s="110"/>
      <c r="B154" s="88"/>
      <c r="C154" s="50"/>
      <c r="D154" s="50"/>
      <c r="E154" s="207"/>
      <c r="F154" s="85"/>
      <c r="G154" s="85"/>
      <c r="H154" s="85"/>
    </row>
    <row r="155" spans="1:8" ht="15.75">
      <c r="A155" s="110" t="s">
        <v>39</v>
      </c>
      <c r="B155" s="261" t="s">
        <v>43</v>
      </c>
      <c r="C155" s="301"/>
      <c r="D155" s="301"/>
      <c r="E155" s="301"/>
      <c r="F155" s="301"/>
      <c r="G155" s="301"/>
      <c r="H155" s="301"/>
    </row>
    <row r="156" spans="2:9" ht="18" customHeight="1">
      <c r="B156" s="302" t="s">
        <v>291</v>
      </c>
      <c r="C156" s="302"/>
      <c r="D156" s="302"/>
      <c r="E156" s="302"/>
      <c r="F156" s="302"/>
      <c r="G156" s="302"/>
      <c r="H156" s="302"/>
      <c r="I156" s="302"/>
    </row>
    <row r="157" spans="1:8" ht="12.75" customHeight="1">
      <c r="A157" s="110"/>
      <c r="B157" s="128"/>
      <c r="C157" s="129"/>
      <c r="D157" s="129"/>
      <c r="E157" s="129"/>
      <c r="F157" s="129"/>
      <c r="G157" s="129"/>
      <c r="H157" s="129"/>
    </row>
    <row r="158" spans="1:8" ht="15.75">
      <c r="A158" s="110"/>
      <c r="B158" s="128"/>
      <c r="C158" s="129"/>
      <c r="D158" s="129"/>
      <c r="E158" s="129"/>
      <c r="F158" s="129"/>
      <c r="G158" s="129"/>
      <c r="H158" s="129"/>
    </row>
    <row r="159" spans="1:8" ht="15.75">
      <c r="A159" s="110" t="s">
        <v>41</v>
      </c>
      <c r="B159" s="261" t="s">
        <v>45</v>
      </c>
      <c r="C159" s="261"/>
      <c r="D159" s="261"/>
      <c r="E159" s="261"/>
      <c r="F159" s="261"/>
      <c r="G159" s="261"/>
      <c r="H159" s="261"/>
    </row>
    <row r="160" spans="1:9" ht="24.75" customHeight="1">
      <c r="A160" s="110"/>
      <c r="B160" s="269" t="s">
        <v>275</v>
      </c>
      <c r="C160" s="269"/>
      <c r="D160" s="269"/>
      <c r="E160" s="269"/>
      <c r="F160" s="269"/>
      <c r="G160" s="269"/>
      <c r="H160" s="269"/>
      <c r="I160" s="269"/>
    </row>
    <row r="161" spans="1:9" ht="15.75">
      <c r="A161" s="110"/>
      <c r="B161" s="108"/>
      <c r="C161" s="108"/>
      <c r="D161" s="108"/>
      <c r="E161" s="108"/>
      <c r="F161" s="108"/>
      <c r="G161" s="108"/>
      <c r="H161" s="108"/>
      <c r="I161" s="108"/>
    </row>
    <row r="162" spans="1:8" ht="15.75" customHeight="1">
      <c r="A162" s="110" t="s">
        <v>42</v>
      </c>
      <c r="B162" s="261" t="s">
        <v>81</v>
      </c>
      <c r="C162" s="261"/>
      <c r="D162" s="50"/>
      <c r="F162" s="208" t="s">
        <v>76</v>
      </c>
      <c r="G162" s="50"/>
      <c r="H162" s="208" t="s">
        <v>76</v>
      </c>
    </row>
    <row r="163" spans="1:8" ht="12.75" customHeight="1">
      <c r="A163" s="110"/>
      <c r="B163" s="88"/>
      <c r="C163" s="50"/>
      <c r="D163" s="50"/>
      <c r="F163" s="209" t="s">
        <v>77</v>
      </c>
      <c r="G163" s="50"/>
      <c r="H163" s="209" t="s">
        <v>77</v>
      </c>
    </row>
    <row r="164" spans="2:8" ht="15.75">
      <c r="B164" s="88"/>
      <c r="C164" s="50"/>
      <c r="D164" s="50"/>
      <c r="F164" s="209" t="s">
        <v>78</v>
      </c>
      <c r="G164" s="50"/>
      <c r="H164" s="209" t="s">
        <v>79</v>
      </c>
    </row>
    <row r="165" spans="1:8" ht="15.75">
      <c r="A165" s="110"/>
      <c r="B165" s="88"/>
      <c r="C165" s="50"/>
      <c r="D165" s="50"/>
      <c r="F165" s="210" t="s">
        <v>276</v>
      </c>
      <c r="G165" s="50"/>
      <c r="H165" s="210" t="str">
        <f>F165</f>
        <v>31/3/14</v>
      </c>
    </row>
    <row r="166" spans="2:8" ht="15.75">
      <c r="B166" s="110" t="s">
        <v>72</v>
      </c>
      <c r="C166" s="34" t="s">
        <v>104</v>
      </c>
      <c r="D166" s="90"/>
      <c r="F166" s="211"/>
      <c r="H166" s="211"/>
    </row>
    <row r="167" spans="2:8" ht="16.5" thickBot="1">
      <c r="B167" s="110"/>
      <c r="C167" s="212" t="s">
        <v>74</v>
      </c>
      <c r="D167" s="212"/>
      <c r="F167" s="213">
        <f>PL!B31</f>
        <v>8365</v>
      </c>
      <c r="G167" s="214"/>
      <c r="H167" s="213">
        <f>PL!D31</f>
        <v>8365</v>
      </c>
    </row>
    <row r="168" ht="16.5" thickTop="1">
      <c r="A168" s="110"/>
    </row>
    <row r="169" spans="1:8" ht="32.25" customHeight="1">
      <c r="A169" s="110"/>
      <c r="C169" s="267" t="s">
        <v>114</v>
      </c>
      <c r="D169" s="267"/>
      <c r="F169" s="50"/>
      <c r="G169" s="50"/>
      <c r="H169" s="50"/>
    </row>
    <row r="170" spans="1:8" ht="15.75">
      <c r="A170" s="110"/>
      <c r="C170" s="215" t="s">
        <v>80</v>
      </c>
      <c r="D170" s="50"/>
      <c r="F170" s="216">
        <v>138822</v>
      </c>
      <c r="G170" s="214"/>
      <c r="H170" s="217">
        <f>F170</f>
        <v>138822</v>
      </c>
    </row>
    <row r="171" spans="1:8" ht="15.75" customHeight="1">
      <c r="A171" s="110"/>
      <c r="C171" s="266" t="s">
        <v>213</v>
      </c>
      <c r="D171" s="266"/>
      <c r="E171" s="266"/>
      <c r="F171" s="83">
        <v>0</v>
      </c>
      <c r="G171" s="214"/>
      <c r="H171" s="83">
        <f>F171</f>
        <v>0</v>
      </c>
    </row>
    <row r="172" spans="1:8" ht="15.75" customHeight="1">
      <c r="A172" s="110"/>
      <c r="C172" s="268" t="s">
        <v>214</v>
      </c>
      <c r="D172" s="268"/>
      <c r="E172" s="268"/>
      <c r="F172" s="83"/>
      <c r="G172" s="214"/>
      <c r="H172" s="83"/>
    </row>
    <row r="173" spans="1:8" ht="15.75">
      <c r="A173" s="110"/>
      <c r="B173" s="90"/>
      <c r="C173" s="50"/>
      <c r="D173" s="50"/>
      <c r="F173" s="218">
        <f>SUM(F170:F171)</f>
        <v>138822</v>
      </c>
      <c r="G173" s="214"/>
      <c r="H173" s="218">
        <f>SUM(H170:H171)</f>
        <v>138822</v>
      </c>
    </row>
    <row r="174" spans="1:8" ht="15.75">
      <c r="A174" s="110"/>
      <c r="B174" s="90"/>
      <c r="C174" s="50"/>
      <c r="D174" s="50"/>
      <c r="F174" s="219"/>
      <c r="G174" s="214"/>
      <c r="H174" s="214"/>
    </row>
    <row r="175" spans="1:8" ht="18.75" thickBot="1">
      <c r="A175" s="88"/>
      <c r="C175" s="212" t="s">
        <v>75</v>
      </c>
      <c r="D175" s="50"/>
      <c r="F175" s="220">
        <f>(+F167/F173)*100</f>
        <v>6.0257019780726395</v>
      </c>
      <c r="G175" s="221"/>
      <c r="H175" s="220">
        <f>(+H167/H173)*100</f>
        <v>6.0257019780726395</v>
      </c>
    </row>
    <row r="176" spans="1:8" ht="16.5" thickTop="1">
      <c r="A176" s="50"/>
      <c r="B176" s="88"/>
      <c r="C176" s="50"/>
      <c r="D176" s="50"/>
      <c r="F176" s="90"/>
      <c r="G176" s="50"/>
      <c r="H176" s="50"/>
    </row>
    <row r="177" spans="1:8" ht="15.75">
      <c r="A177" s="50"/>
      <c r="B177" s="88"/>
      <c r="C177" s="50"/>
      <c r="D177" s="50"/>
      <c r="F177" s="90"/>
      <c r="G177" s="50"/>
      <c r="H177" s="50"/>
    </row>
    <row r="178" spans="2:8" ht="19.5" customHeight="1">
      <c r="B178" s="110" t="s">
        <v>73</v>
      </c>
      <c r="C178" s="128" t="s">
        <v>105</v>
      </c>
      <c r="D178" s="128"/>
      <c r="F178" s="90"/>
      <c r="G178" s="50"/>
      <c r="H178" s="50"/>
    </row>
    <row r="179" spans="1:8" ht="33" customHeight="1">
      <c r="A179" s="50"/>
      <c r="C179" s="267" t="s">
        <v>115</v>
      </c>
      <c r="D179" s="267"/>
      <c r="E179" s="267"/>
      <c r="F179" s="50"/>
      <c r="G179" s="50"/>
      <c r="H179" s="50"/>
    </row>
    <row r="180" spans="1:8" ht="15.75">
      <c r="A180" s="50"/>
      <c r="C180" s="215" t="s">
        <v>106</v>
      </c>
      <c r="D180" s="50"/>
      <c r="F180" s="216">
        <f>F173</f>
        <v>138822</v>
      </c>
      <c r="G180" s="214"/>
      <c r="H180" s="216">
        <f>H173</f>
        <v>138822</v>
      </c>
    </row>
    <row r="181" spans="1:8" ht="19.5" customHeight="1">
      <c r="A181" s="50"/>
      <c r="C181" s="266" t="s">
        <v>107</v>
      </c>
      <c r="D181" s="266"/>
      <c r="E181" s="266"/>
      <c r="F181" s="83">
        <v>0</v>
      </c>
      <c r="G181" s="214"/>
      <c r="H181" s="83">
        <f>F181</f>
        <v>0</v>
      </c>
    </row>
    <row r="182" spans="1:8" ht="15.75">
      <c r="A182" s="50"/>
      <c r="B182" s="90"/>
      <c r="C182" s="50"/>
      <c r="D182" s="50"/>
      <c r="F182" s="218">
        <f>SUM(F180:F181)</f>
        <v>138822</v>
      </c>
      <c r="G182" s="214"/>
      <c r="H182" s="218">
        <f>SUM(H180:H181)</f>
        <v>138822</v>
      </c>
    </row>
    <row r="183" spans="1:8" ht="15.75">
      <c r="A183" s="50"/>
      <c r="B183" s="90"/>
      <c r="C183" s="50"/>
      <c r="D183" s="50"/>
      <c r="F183" s="219"/>
      <c r="G183" s="214"/>
      <c r="H183" s="214"/>
    </row>
    <row r="184" spans="1:8" ht="18.75" thickBot="1">
      <c r="A184" s="50"/>
      <c r="C184" s="212" t="s">
        <v>111</v>
      </c>
      <c r="D184" s="50"/>
      <c r="F184" s="220">
        <f>(F167/F182)*100</f>
        <v>6.0257019780726395</v>
      </c>
      <c r="G184" s="221"/>
      <c r="H184" s="220">
        <f>(H167/H182)*100</f>
        <v>6.0257019780726395</v>
      </c>
    </row>
    <row r="185" spans="1:8" ht="16.5" thickTop="1">
      <c r="A185" s="50"/>
      <c r="B185" s="88"/>
      <c r="C185" s="50"/>
      <c r="D185" s="50"/>
      <c r="E185" s="90"/>
      <c r="F185" s="50"/>
      <c r="G185" s="50"/>
      <c r="H185" s="50"/>
    </row>
    <row r="186" spans="1:8" ht="15.75">
      <c r="A186" s="50"/>
      <c r="B186" s="88"/>
      <c r="C186" s="50"/>
      <c r="D186" s="50"/>
      <c r="E186" s="90"/>
      <c r="F186" s="50"/>
      <c r="G186" s="50"/>
      <c r="H186" s="50"/>
    </row>
    <row r="187" spans="1:8" ht="20.25" customHeight="1">
      <c r="A187" s="110" t="s">
        <v>44</v>
      </c>
      <c r="B187" s="307" t="s">
        <v>168</v>
      </c>
      <c r="C187" s="307"/>
      <c r="D187" s="307"/>
      <c r="E187" s="307"/>
      <c r="F187" s="307"/>
      <c r="G187" s="50"/>
      <c r="H187" s="50"/>
    </row>
    <row r="188" spans="1:8" ht="15.75">
      <c r="A188" s="50"/>
      <c r="B188" s="88"/>
      <c r="C188" s="50"/>
      <c r="D188" s="50"/>
      <c r="E188" s="90"/>
      <c r="F188" s="50"/>
      <c r="G188" s="50"/>
      <c r="H188" s="50"/>
    </row>
    <row r="189" spans="1:8" ht="47.25" customHeight="1">
      <c r="A189" s="50"/>
      <c r="B189" s="88"/>
      <c r="C189" s="50"/>
      <c r="D189" s="50"/>
      <c r="E189" s="90"/>
      <c r="G189" s="227" t="s">
        <v>173</v>
      </c>
      <c r="H189" s="228" t="s">
        <v>216</v>
      </c>
    </row>
    <row r="190" spans="1:8" ht="15.75">
      <c r="A190" s="50"/>
      <c r="B190" s="88"/>
      <c r="C190" s="50"/>
      <c r="D190" s="50"/>
      <c r="E190" s="90"/>
      <c r="G190" s="229">
        <v>41729</v>
      </c>
      <c r="H190" s="229">
        <v>41364</v>
      </c>
    </row>
    <row r="191" spans="1:8" ht="15.75">
      <c r="A191" s="50"/>
      <c r="B191" s="88"/>
      <c r="C191" s="50"/>
      <c r="D191" s="50"/>
      <c r="E191" s="90"/>
      <c r="G191" s="230" t="s">
        <v>17</v>
      </c>
      <c r="H191" s="230" t="s">
        <v>17</v>
      </c>
    </row>
    <row r="192" spans="1:8" ht="18" customHeight="1">
      <c r="A192" s="50"/>
      <c r="B192" s="313" t="s">
        <v>171</v>
      </c>
      <c r="C192" s="314"/>
      <c r="D192" s="314"/>
      <c r="E192" s="314"/>
      <c r="F192" s="231"/>
      <c r="G192" s="232"/>
      <c r="H192" s="232"/>
    </row>
    <row r="193" spans="1:8" ht="16.5" customHeight="1">
      <c r="A193" s="50"/>
      <c r="B193" s="315" t="s">
        <v>215</v>
      </c>
      <c r="C193" s="316"/>
      <c r="D193" s="233"/>
      <c r="E193" s="233"/>
      <c r="F193" s="109"/>
      <c r="G193" s="223">
        <v>140932</v>
      </c>
      <c r="H193" s="223">
        <v>121211</v>
      </c>
    </row>
    <row r="194" spans="1:8" ht="16.5" customHeight="1">
      <c r="A194" s="50"/>
      <c r="B194" s="303" t="s">
        <v>169</v>
      </c>
      <c r="C194" s="304"/>
      <c r="D194" s="234"/>
      <c r="E194" s="234"/>
      <c r="F194" s="235"/>
      <c r="G194" s="224">
        <v>2925</v>
      </c>
      <c r="H194" s="224">
        <v>1438</v>
      </c>
    </row>
    <row r="195" spans="1:8" ht="15.75">
      <c r="A195" s="50"/>
      <c r="B195" s="236"/>
      <c r="C195" s="109"/>
      <c r="D195" s="109"/>
      <c r="E195" s="90"/>
      <c r="F195" s="109"/>
      <c r="G195" s="225">
        <f>SUM(G193:G194)</f>
        <v>143857</v>
      </c>
      <c r="H195" s="225">
        <f>SUM(H193:H194)</f>
        <v>122649</v>
      </c>
    </row>
    <row r="196" spans="1:8" ht="16.5" customHeight="1">
      <c r="A196" s="50"/>
      <c r="B196" s="297" t="s">
        <v>170</v>
      </c>
      <c r="C196" s="299"/>
      <c r="D196" s="299"/>
      <c r="E196" s="299"/>
      <c r="F196" s="237"/>
      <c r="G196" s="112">
        <v>-34724</v>
      </c>
      <c r="H196" s="112">
        <v>-34724</v>
      </c>
    </row>
    <row r="197" spans="1:8" ht="15.75">
      <c r="A197" s="50"/>
      <c r="B197" s="236"/>
      <c r="C197" s="109"/>
      <c r="D197" s="109"/>
      <c r="E197" s="90"/>
      <c r="F197" s="109"/>
      <c r="G197" s="223"/>
      <c r="H197" s="223"/>
    </row>
    <row r="198" spans="1:8" ht="17.25" customHeight="1">
      <c r="A198" s="50"/>
      <c r="B198" s="305" t="s">
        <v>172</v>
      </c>
      <c r="C198" s="306"/>
      <c r="D198" s="235"/>
      <c r="E198" s="238"/>
      <c r="F198" s="235"/>
      <c r="G198" s="226">
        <f>SUM(G195:G196)</f>
        <v>109133</v>
      </c>
      <c r="H198" s="226">
        <f>SUM(H195:H196)</f>
        <v>87925</v>
      </c>
    </row>
    <row r="199" spans="1:8" ht="20.25" customHeight="1">
      <c r="A199" s="50"/>
      <c r="B199" s="88"/>
      <c r="C199" s="50"/>
      <c r="D199" s="50"/>
      <c r="E199" s="90"/>
      <c r="F199" s="50"/>
      <c r="G199" s="50"/>
      <c r="H199" s="50"/>
    </row>
    <row r="200" spans="1:8" ht="15.75">
      <c r="A200" s="110" t="s">
        <v>46</v>
      </c>
      <c r="B200" s="307" t="s">
        <v>220</v>
      </c>
      <c r="C200" s="307"/>
      <c r="D200" s="307"/>
      <c r="E200" s="307"/>
      <c r="F200" s="307"/>
      <c r="G200" s="50"/>
      <c r="H200" s="50"/>
    </row>
    <row r="201" spans="6:8" ht="15.75">
      <c r="F201" s="91" t="s">
        <v>228</v>
      </c>
      <c r="G201" s="50"/>
      <c r="H201" s="91" t="s">
        <v>228</v>
      </c>
    </row>
    <row r="202" spans="1:8" ht="15.75">
      <c r="A202" s="93"/>
      <c r="B202" s="92"/>
      <c r="C202" s="93"/>
      <c r="D202" s="92"/>
      <c r="E202" s="90"/>
      <c r="F202" s="94" t="s">
        <v>78</v>
      </c>
      <c r="G202" s="50"/>
      <c r="H202" s="94" t="s">
        <v>79</v>
      </c>
    </row>
    <row r="203" spans="1:8" ht="15.75">
      <c r="A203" s="93"/>
      <c r="B203" s="95"/>
      <c r="C203" s="93"/>
      <c r="D203" s="95"/>
      <c r="E203" s="90"/>
      <c r="F203" s="96" t="s">
        <v>276</v>
      </c>
      <c r="G203" s="50"/>
      <c r="H203" s="94" t="str">
        <f>F203</f>
        <v>31/3/14</v>
      </c>
    </row>
    <row r="204" spans="1:8" ht="15.75">
      <c r="A204" s="93"/>
      <c r="B204" s="92"/>
      <c r="C204" s="92"/>
      <c r="D204" s="92"/>
      <c r="E204" s="90"/>
      <c r="F204" s="97" t="s">
        <v>17</v>
      </c>
      <c r="G204" s="50"/>
      <c r="H204" s="97" t="s">
        <v>17</v>
      </c>
    </row>
    <row r="205" spans="1:8" ht="15.75">
      <c r="A205" s="135"/>
      <c r="B205" s="92"/>
      <c r="C205" s="92"/>
      <c r="D205" s="92"/>
      <c r="E205" s="90"/>
      <c r="F205" s="50"/>
      <c r="G205" s="50"/>
      <c r="H205" s="50"/>
    </row>
    <row r="206" spans="1:8" ht="15.75">
      <c r="A206" s="93"/>
      <c r="B206" s="34" t="s">
        <v>244</v>
      </c>
      <c r="C206" s="88"/>
      <c r="D206" s="98"/>
      <c r="E206" s="90"/>
      <c r="F206" s="50"/>
      <c r="G206" s="50"/>
      <c r="H206" s="50"/>
    </row>
    <row r="207" spans="1:8" ht="15.75" hidden="1">
      <c r="A207" s="93"/>
      <c r="B207" s="263" t="s">
        <v>229</v>
      </c>
      <c r="C207" s="263"/>
      <c r="D207" s="263"/>
      <c r="E207" s="90"/>
      <c r="F207" s="85">
        <v>0</v>
      </c>
      <c r="G207" s="85"/>
      <c r="H207" s="85">
        <v>0</v>
      </c>
    </row>
    <row r="208" spans="1:8" ht="15.75" customHeight="1" hidden="1">
      <c r="A208" s="93"/>
      <c r="B208" s="263" t="s">
        <v>230</v>
      </c>
      <c r="C208" s="263"/>
      <c r="D208" s="263"/>
      <c r="E208" s="90"/>
      <c r="F208" s="85">
        <v>0</v>
      </c>
      <c r="G208" s="85"/>
      <c r="H208" s="85">
        <v>0</v>
      </c>
    </row>
    <row r="209" spans="1:16" ht="15.75" hidden="1">
      <c r="A209" s="93"/>
      <c r="B209" s="263" t="s">
        <v>221</v>
      </c>
      <c r="C209" s="263"/>
      <c r="D209" s="263"/>
      <c r="E209" s="90"/>
      <c r="F209" s="85">
        <v>0</v>
      </c>
      <c r="G209" s="85"/>
      <c r="H209" s="85">
        <v>0</v>
      </c>
      <c r="P209" s="1">
        <v>1</v>
      </c>
    </row>
    <row r="210" spans="1:10" ht="15.75" customHeight="1">
      <c r="A210" s="93"/>
      <c r="B210" s="263" t="s">
        <v>183</v>
      </c>
      <c r="C210" s="263"/>
      <c r="D210" s="263"/>
      <c r="E210" s="263"/>
      <c r="F210" s="85">
        <v>2069</v>
      </c>
      <c r="G210" s="85"/>
      <c r="H210" s="85">
        <v>2069</v>
      </c>
      <c r="I210" s="99"/>
      <c r="J210" s="85"/>
    </row>
    <row r="211" spans="1:10" ht="15.75">
      <c r="A211" s="93"/>
      <c r="B211" s="263" t="s">
        <v>222</v>
      </c>
      <c r="C211" s="263"/>
      <c r="D211" s="263"/>
      <c r="E211" s="90"/>
      <c r="F211" s="85">
        <v>71</v>
      </c>
      <c r="G211" s="85"/>
      <c r="H211" s="85">
        <v>71</v>
      </c>
      <c r="I211" s="99"/>
      <c r="J211" s="85"/>
    </row>
    <row r="212" spans="1:10" ht="15.75" hidden="1">
      <c r="A212" s="93"/>
      <c r="B212" s="263" t="s">
        <v>223</v>
      </c>
      <c r="C212" s="263"/>
      <c r="D212" s="263"/>
      <c r="E212" s="90"/>
      <c r="F212" s="85"/>
      <c r="G212" s="85"/>
      <c r="H212" s="85"/>
      <c r="I212" s="99"/>
      <c r="J212" s="85"/>
    </row>
    <row r="213" spans="1:10" ht="15.75" customHeight="1">
      <c r="A213" s="93"/>
      <c r="B213" s="263" t="s">
        <v>304</v>
      </c>
      <c r="C213" s="263"/>
      <c r="D213" s="263"/>
      <c r="E213" s="263"/>
      <c r="F213" s="85">
        <v>216</v>
      </c>
      <c r="G213" s="85"/>
      <c r="H213" s="85">
        <v>216</v>
      </c>
      <c r="I213" s="99"/>
      <c r="J213" s="85"/>
    </row>
    <row r="214" spans="1:10" ht="15.75" hidden="1">
      <c r="A214" s="93"/>
      <c r="B214" s="263" t="s">
        <v>243</v>
      </c>
      <c r="C214" s="263"/>
      <c r="D214" s="263"/>
      <c r="E214" s="90"/>
      <c r="F214" s="85">
        <v>0</v>
      </c>
      <c r="G214" s="85"/>
      <c r="H214" s="85">
        <v>0</v>
      </c>
      <c r="I214" s="99"/>
      <c r="J214" s="85"/>
    </row>
    <row r="215" spans="1:10" ht="16.5" thickBot="1">
      <c r="A215" s="93"/>
      <c r="B215" s="263" t="s">
        <v>224</v>
      </c>
      <c r="C215" s="263"/>
      <c r="D215" s="263"/>
      <c r="E215" s="90"/>
      <c r="F215" s="100">
        <v>201</v>
      </c>
      <c r="G215" s="85"/>
      <c r="H215" s="100">
        <v>201</v>
      </c>
      <c r="I215" s="99"/>
      <c r="J215" s="99"/>
    </row>
    <row r="216" spans="1:10" ht="16.5" hidden="1" thickTop="1">
      <c r="A216" s="135"/>
      <c r="B216" s="263"/>
      <c r="C216" s="263"/>
      <c r="D216" s="263"/>
      <c r="E216" s="90"/>
      <c r="F216" s="99"/>
      <c r="G216" s="85"/>
      <c r="H216" s="99"/>
      <c r="J216" s="136"/>
    </row>
    <row r="217" spans="1:10" ht="15.75" hidden="1">
      <c r="A217" s="93"/>
      <c r="B217" s="261" t="s">
        <v>225</v>
      </c>
      <c r="C217" s="261"/>
      <c r="D217" s="261"/>
      <c r="E217" s="90"/>
      <c r="F217" s="99"/>
      <c r="G217" s="85"/>
      <c r="H217" s="99"/>
      <c r="J217" s="136"/>
    </row>
    <row r="218" spans="1:10" ht="15.75" hidden="1">
      <c r="A218" s="93"/>
      <c r="B218" s="263" t="s">
        <v>226</v>
      </c>
      <c r="C218" s="263"/>
      <c r="D218" s="263"/>
      <c r="E218" s="90"/>
      <c r="F218" s="99">
        <v>0</v>
      </c>
      <c r="G218" s="85"/>
      <c r="H218" s="99">
        <v>0</v>
      </c>
      <c r="J218" s="136"/>
    </row>
    <row r="219" spans="1:10" ht="16.5" hidden="1" thickBot="1">
      <c r="A219" s="93"/>
      <c r="B219" s="263" t="s">
        <v>231</v>
      </c>
      <c r="C219" s="263"/>
      <c r="D219" s="263"/>
      <c r="E219" s="90"/>
      <c r="F219" s="100"/>
      <c r="G219" s="85"/>
      <c r="H219" s="100"/>
      <c r="J219" s="136"/>
    </row>
    <row r="220" spans="1:10" ht="16.5" hidden="1" thickTop="1">
      <c r="A220" s="93"/>
      <c r="B220" s="263" t="s">
        <v>184</v>
      </c>
      <c r="C220" s="263"/>
      <c r="D220" s="263"/>
      <c r="E220" s="90"/>
      <c r="F220" s="99">
        <v>0</v>
      </c>
      <c r="G220" s="85"/>
      <c r="H220" s="99">
        <v>0</v>
      </c>
      <c r="J220" s="136"/>
    </row>
    <row r="221" spans="1:10" ht="16.5" hidden="1" thickBot="1">
      <c r="A221" s="137"/>
      <c r="B221" s="263" t="s">
        <v>227</v>
      </c>
      <c r="C221" s="263"/>
      <c r="D221" s="263"/>
      <c r="E221" s="90"/>
      <c r="F221" s="100">
        <v>0</v>
      </c>
      <c r="G221" s="85"/>
      <c r="H221" s="100">
        <v>0</v>
      </c>
      <c r="J221" s="136"/>
    </row>
    <row r="222" spans="1:10" ht="16.5" customHeight="1" thickTop="1">
      <c r="A222" s="137"/>
      <c r="B222" s="108"/>
      <c r="C222" s="108"/>
      <c r="D222" s="108"/>
      <c r="E222" s="90"/>
      <c r="F222" s="99"/>
      <c r="G222" s="85"/>
      <c r="H222" s="99"/>
      <c r="J222" s="136"/>
    </row>
    <row r="223" spans="1:9" ht="33" customHeight="1">
      <c r="A223" s="138"/>
      <c r="B223" s="263" t="s">
        <v>286</v>
      </c>
      <c r="C223" s="263"/>
      <c r="D223" s="263"/>
      <c r="E223" s="263"/>
      <c r="F223" s="263"/>
      <c r="G223" s="263"/>
      <c r="H223" s="263"/>
      <c r="I223" s="263"/>
    </row>
    <row r="224" spans="1:9" ht="25.5" customHeight="1">
      <c r="A224" s="138"/>
      <c r="B224" s="108"/>
      <c r="C224" s="108"/>
      <c r="D224" s="108"/>
      <c r="E224" s="108"/>
      <c r="F224" s="108"/>
      <c r="G224" s="108"/>
      <c r="H224" s="108"/>
      <c r="I224" s="108"/>
    </row>
    <row r="225" spans="1:8" ht="15.75" customHeight="1">
      <c r="A225" s="164" t="s">
        <v>139</v>
      </c>
      <c r="B225" s="261" t="s">
        <v>140</v>
      </c>
      <c r="C225" s="261"/>
      <c r="D225" s="261"/>
      <c r="E225" s="90"/>
      <c r="F225" s="50"/>
      <c r="G225" s="50"/>
      <c r="H225" s="50"/>
    </row>
    <row r="226" spans="1:9" ht="32.25" customHeight="1">
      <c r="A226" s="50"/>
      <c r="B226" s="317" t="s">
        <v>285</v>
      </c>
      <c r="C226" s="317"/>
      <c r="D226" s="317"/>
      <c r="E226" s="317"/>
      <c r="F226" s="317"/>
      <c r="G226" s="317"/>
      <c r="H226" s="317"/>
      <c r="I226" s="317"/>
    </row>
    <row r="227" spans="1:8" ht="15.75">
      <c r="A227" s="50"/>
      <c r="B227" s="88"/>
      <c r="C227" s="50"/>
      <c r="D227" s="50"/>
      <c r="E227" s="90"/>
      <c r="F227" s="50"/>
      <c r="G227" s="50"/>
      <c r="H227" s="50"/>
    </row>
    <row r="228" spans="1:8" ht="15.75">
      <c r="A228" s="50"/>
      <c r="B228" s="88"/>
      <c r="C228" s="50"/>
      <c r="D228" s="50"/>
      <c r="E228" s="90"/>
      <c r="F228" s="50"/>
      <c r="G228" s="50"/>
      <c r="H228" s="50"/>
    </row>
    <row r="229" spans="1:8" ht="15.75">
      <c r="A229" s="50"/>
      <c r="B229" s="88"/>
      <c r="C229" s="50"/>
      <c r="D229" s="50"/>
      <c r="E229" s="90"/>
      <c r="F229" s="50"/>
      <c r="G229" s="50"/>
      <c r="H229" s="50"/>
    </row>
    <row r="230" spans="1:8" ht="15.75">
      <c r="A230" s="88"/>
      <c r="B230" s="263" t="s">
        <v>47</v>
      </c>
      <c r="C230" s="263"/>
      <c r="D230" s="263"/>
      <c r="E230" s="50"/>
      <c r="F230" s="50"/>
      <c r="G230" s="50"/>
      <c r="H230" s="50"/>
    </row>
    <row r="231" spans="1:8" ht="15.75">
      <c r="A231" s="88"/>
      <c r="B231" s="50"/>
      <c r="C231" s="50"/>
      <c r="D231" s="50"/>
      <c r="E231" s="50"/>
      <c r="F231" s="50"/>
      <c r="G231" s="50"/>
      <c r="H231" s="50"/>
    </row>
    <row r="232" spans="1:8" ht="15.75">
      <c r="A232" s="88"/>
      <c r="B232" s="222" t="s">
        <v>148</v>
      </c>
      <c r="C232" s="222"/>
      <c r="D232" s="222"/>
      <c r="E232" s="50"/>
      <c r="F232" s="50"/>
      <c r="G232" s="50"/>
      <c r="H232" s="50"/>
    </row>
    <row r="233" spans="1:8" ht="15.75">
      <c r="A233" s="88"/>
      <c r="B233" s="222" t="s">
        <v>180</v>
      </c>
      <c r="C233" s="222"/>
      <c r="D233" s="222"/>
      <c r="E233" s="50"/>
      <c r="F233" s="50"/>
      <c r="G233" s="50"/>
      <c r="H233" s="50"/>
    </row>
    <row r="234" spans="1:8" ht="15.75">
      <c r="A234" s="88"/>
      <c r="B234" s="222" t="s">
        <v>48</v>
      </c>
      <c r="C234" s="222"/>
      <c r="D234" s="222"/>
      <c r="E234" s="50"/>
      <c r="F234" s="50"/>
      <c r="G234" s="50"/>
      <c r="H234" s="50"/>
    </row>
    <row r="235" spans="1:8" ht="15.75">
      <c r="A235" s="88"/>
      <c r="B235" s="290" t="s">
        <v>284</v>
      </c>
      <c r="C235" s="290"/>
      <c r="D235" s="290"/>
      <c r="E235" s="50"/>
      <c r="F235" s="50"/>
      <c r="G235" s="50"/>
      <c r="H235" s="50"/>
    </row>
    <row r="236" spans="1:8" ht="15.75">
      <c r="A236" s="88"/>
      <c r="B236" s="88"/>
      <c r="C236" s="50"/>
      <c r="D236" s="50"/>
      <c r="E236" s="50"/>
      <c r="F236" s="50"/>
      <c r="G236" s="50"/>
      <c r="H236" s="50"/>
    </row>
    <row r="237" spans="1:8" ht="15.75">
      <c r="A237" s="88"/>
      <c r="B237" s="88"/>
      <c r="C237" s="50"/>
      <c r="D237" s="50"/>
      <c r="E237" s="50"/>
      <c r="F237" s="50"/>
      <c r="G237" s="50"/>
      <c r="H237" s="50"/>
    </row>
    <row r="238" spans="1:8" ht="15.75">
      <c r="A238" s="88"/>
      <c r="B238" s="88"/>
      <c r="C238" s="50"/>
      <c r="D238" s="50"/>
      <c r="E238" s="50"/>
      <c r="F238" s="50"/>
      <c r="G238" s="50"/>
      <c r="H238" s="50"/>
    </row>
    <row r="239" spans="1:8" ht="15.75">
      <c r="A239" s="88"/>
      <c r="B239" s="88"/>
      <c r="C239" s="50"/>
      <c r="D239" s="50"/>
      <c r="E239" s="50"/>
      <c r="F239" s="50"/>
      <c r="G239" s="50"/>
      <c r="H239" s="50"/>
    </row>
    <row r="240" spans="1:8" ht="15.75">
      <c r="A240" s="88"/>
      <c r="B240" s="88"/>
      <c r="C240" s="50"/>
      <c r="D240" s="50"/>
      <c r="E240" s="50"/>
      <c r="F240" s="50"/>
      <c r="G240" s="50"/>
      <c r="H240" s="50"/>
    </row>
    <row r="241" spans="1:8" ht="15.75">
      <c r="A241" s="88"/>
      <c r="B241" s="88"/>
      <c r="C241" s="50"/>
      <c r="D241" s="50"/>
      <c r="E241" s="50"/>
      <c r="F241" s="50"/>
      <c r="G241" s="50"/>
      <c r="H241" s="50"/>
    </row>
    <row r="242" spans="1:8" ht="15.75">
      <c r="A242" s="88"/>
      <c r="B242" s="88"/>
      <c r="C242" s="50"/>
      <c r="D242" s="50"/>
      <c r="E242" s="50"/>
      <c r="F242" s="50"/>
      <c r="G242" s="50"/>
      <c r="H242" s="50"/>
    </row>
    <row r="243" spans="1:8" ht="15.75">
      <c r="A243" s="88"/>
      <c r="B243" s="88"/>
      <c r="C243" s="50"/>
      <c r="D243" s="50"/>
      <c r="E243" s="50"/>
      <c r="F243" s="50"/>
      <c r="G243" s="50"/>
      <c r="H243" s="50"/>
    </row>
    <row r="244" spans="1:8" ht="15.75">
      <c r="A244" s="88"/>
      <c r="B244" s="88"/>
      <c r="C244" s="50"/>
      <c r="D244" s="50"/>
      <c r="E244" s="50"/>
      <c r="F244" s="50"/>
      <c r="G244" s="50"/>
      <c r="H244" s="50"/>
    </row>
    <row r="245" spans="1:8" ht="15.75">
      <c r="A245" s="88"/>
      <c r="B245" s="88"/>
      <c r="C245" s="50"/>
      <c r="D245" s="50"/>
      <c r="E245" s="50"/>
      <c r="F245" s="50"/>
      <c r="G245" s="50"/>
      <c r="H245" s="50"/>
    </row>
    <row r="246" spans="1:8" ht="15.75">
      <c r="A246" s="88"/>
      <c r="B246" s="88"/>
      <c r="C246" s="50"/>
      <c r="D246" s="50"/>
      <c r="E246" s="50"/>
      <c r="F246" s="50"/>
      <c r="G246" s="50"/>
      <c r="H246" s="50"/>
    </row>
    <row r="247" spans="1:8" ht="15.75">
      <c r="A247" s="88"/>
      <c r="B247" s="88"/>
      <c r="C247" s="50"/>
      <c r="D247" s="50"/>
      <c r="E247" s="50"/>
      <c r="F247" s="50"/>
      <c r="G247" s="50"/>
      <c r="H247" s="50"/>
    </row>
    <row r="248" spans="1:8" ht="15.75">
      <c r="A248" s="88"/>
      <c r="B248" s="88"/>
      <c r="C248" s="50"/>
      <c r="D248" s="50"/>
      <c r="E248" s="50"/>
      <c r="F248" s="50"/>
      <c r="G248" s="50"/>
      <c r="H248" s="50"/>
    </row>
    <row r="249" spans="1:8" ht="15.75">
      <c r="A249" s="88"/>
      <c r="B249" s="88"/>
      <c r="C249" s="50"/>
      <c r="D249" s="50"/>
      <c r="E249" s="50"/>
      <c r="F249" s="50"/>
      <c r="G249" s="50"/>
      <c r="H249" s="50"/>
    </row>
    <row r="250" spans="1:8" ht="15.75">
      <c r="A250" s="88"/>
      <c r="B250" s="88"/>
      <c r="C250" s="50"/>
      <c r="D250" s="50"/>
      <c r="E250" s="50"/>
      <c r="F250" s="50"/>
      <c r="G250" s="50"/>
      <c r="H250" s="50"/>
    </row>
    <row r="251" spans="1:8" ht="15.75">
      <c r="A251" s="88"/>
      <c r="B251" s="88"/>
      <c r="C251" s="50"/>
      <c r="D251" s="50"/>
      <c r="E251" s="50"/>
      <c r="F251" s="50"/>
      <c r="G251" s="50"/>
      <c r="H251" s="50"/>
    </row>
    <row r="252" spans="1:8" ht="15.75">
      <c r="A252" s="88"/>
      <c r="B252" s="88"/>
      <c r="C252" s="50"/>
      <c r="D252" s="50"/>
      <c r="E252" s="50"/>
      <c r="F252" s="50"/>
      <c r="G252" s="50"/>
      <c r="H252" s="50"/>
    </row>
    <row r="253" spans="1:8" ht="15.75">
      <c r="A253" s="88"/>
      <c r="B253" s="88"/>
      <c r="C253" s="50"/>
      <c r="D253" s="50"/>
      <c r="E253" s="50"/>
      <c r="F253" s="50"/>
      <c r="G253" s="50"/>
      <c r="H253" s="50"/>
    </row>
    <row r="254" spans="1:8" ht="15.75">
      <c r="A254" s="88"/>
      <c r="B254" s="88"/>
      <c r="C254" s="50"/>
      <c r="D254" s="50"/>
      <c r="E254" s="50"/>
      <c r="F254" s="50"/>
      <c r="G254" s="50"/>
      <c r="H254" s="50"/>
    </row>
    <row r="255" spans="1:8" ht="15.75">
      <c r="A255" s="88"/>
      <c r="B255" s="88"/>
      <c r="C255" s="50"/>
      <c r="D255" s="50"/>
      <c r="E255" s="50"/>
      <c r="F255" s="50"/>
      <c r="G255" s="50"/>
      <c r="H255" s="50"/>
    </row>
    <row r="256" spans="1:8" ht="15.75">
      <c r="A256" s="88"/>
      <c r="B256" s="88"/>
      <c r="C256" s="50"/>
      <c r="D256" s="50"/>
      <c r="E256" s="50"/>
      <c r="F256" s="50"/>
      <c r="G256" s="50"/>
      <c r="H256" s="50"/>
    </row>
    <row r="257" spans="1:8" ht="15.75">
      <c r="A257" s="88"/>
      <c r="B257" s="88"/>
      <c r="C257" s="50"/>
      <c r="D257" s="50"/>
      <c r="E257" s="50"/>
      <c r="F257" s="50"/>
      <c r="G257" s="50"/>
      <c r="H257" s="50"/>
    </row>
    <row r="258" spans="1:8" ht="15.75">
      <c r="A258" s="88"/>
      <c r="B258" s="88"/>
      <c r="C258" s="50"/>
      <c r="D258" s="50"/>
      <c r="E258" s="50"/>
      <c r="F258" s="50"/>
      <c r="G258" s="50"/>
      <c r="H258" s="50"/>
    </row>
    <row r="259" spans="1:8" ht="15.75">
      <c r="A259" s="88"/>
      <c r="B259" s="88"/>
      <c r="C259" s="50"/>
      <c r="D259" s="50"/>
      <c r="E259" s="50"/>
      <c r="F259" s="50"/>
      <c r="G259" s="50"/>
      <c r="H259" s="50"/>
    </row>
    <row r="260" spans="1:8" ht="15.75">
      <c r="A260" s="88"/>
      <c r="B260" s="88"/>
      <c r="C260" s="50"/>
      <c r="D260" s="50"/>
      <c r="E260" s="50"/>
      <c r="F260" s="50"/>
      <c r="G260" s="50"/>
      <c r="H260" s="50"/>
    </row>
    <row r="261" spans="1:8" ht="15.75">
      <c r="A261" s="88"/>
      <c r="B261" s="88"/>
      <c r="C261" s="50"/>
      <c r="D261" s="50"/>
      <c r="E261" s="50"/>
      <c r="F261" s="50"/>
      <c r="G261" s="50"/>
      <c r="H261" s="50"/>
    </row>
    <row r="262" spans="1:8" ht="15.75">
      <c r="A262" s="88"/>
      <c r="B262" s="88"/>
      <c r="C262" s="50"/>
      <c r="D262" s="50"/>
      <c r="E262" s="50"/>
      <c r="F262" s="50"/>
      <c r="G262" s="50"/>
      <c r="H262" s="50"/>
    </row>
    <row r="263" spans="1:8" ht="15.75">
      <c r="A263" s="88"/>
      <c r="B263" s="88"/>
      <c r="C263" s="50"/>
      <c r="D263" s="50"/>
      <c r="E263" s="50"/>
      <c r="F263" s="50"/>
      <c r="G263" s="50"/>
      <c r="H263" s="50"/>
    </row>
    <row r="264" spans="1:8" ht="15.75">
      <c r="A264" s="88"/>
      <c r="B264" s="88"/>
      <c r="C264" s="50"/>
      <c r="D264" s="50"/>
      <c r="E264" s="50"/>
      <c r="F264" s="50"/>
      <c r="G264" s="50"/>
      <c r="H264" s="50"/>
    </row>
    <row r="265" spans="1:8" ht="15.75">
      <c r="A265" s="88"/>
      <c r="B265" s="88"/>
      <c r="C265" s="50"/>
      <c r="D265" s="50"/>
      <c r="E265" s="50"/>
      <c r="F265" s="50"/>
      <c r="G265" s="50"/>
      <c r="H265" s="50"/>
    </row>
    <row r="266" spans="1:8" ht="15.75">
      <c r="A266" s="88"/>
      <c r="B266" s="88"/>
      <c r="C266" s="50"/>
      <c r="D266" s="50"/>
      <c r="E266" s="50"/>
      <c r="F266" s="50"/>
      <c r="G266" s="50"/>
      <c r="H266" s="50"/>
    </row>
    <row r="267" spans="1:8" ht="15.75">
      <c r="A267" s="88"/>
      <c r="B267" s="88"/>
      <c r="C267" s="50"/>
      <c r="D267" s="50"/>
      <c r="E267" s="50"/>
      <c r="F267" s="50"/>
      <c r="G267" s="50"/>
      <c r="H267" s="50"/>
    </row>
    <row r="268" spans="1:8" ht="15.75">
      <c r="A268" s="88"/>
      <c r="B268" s="88"/>
      <c r="C268" s="50"/>
      <c r="D268" s="50"/>
      <c r="E268" s="50"/>
      <c r="F268" s="50"/>
      <c r="G268" s="50"/>
      <c r="H268" s="50"/>
    </row>
    <row r="269" spans="1:8" ht="15.75">
      <c r="A269" s="88"/>
      <c r="B269" s="88"/>
      <c r="C269" s="50"/>
      <c r="D269" s="50"/>
      <c r="E269" s="50"/>
      <c r="F269" s="50"/>
      <c r="G269" s="50"/>
      <c r="H269" s="50"/>
    </row>
    <row r="270" spans="1:8" ht="15.75">
      <c r="A270" s="88"/>
      <c r="B270" s="88"/>
      <c r="C270" s="50"/>
      <c r="D270" s="50"/>
      <c r="E270" s="50"/>
      <c r="F270" s="50"/>
      <c r="G270" s="50"/>
      <c r="H270" s="50"/>
    </row>
    <row r="271" spans="1:8" ht="15.75">
      <c r="A271" s="88"/>
      <c r="B271" s="88"/>
      <c r="C271" s="50"/>
      <c r="D271" s="50"/>
      <c r="E271" s="50"/>
      <c r="F271" s="50"/>
      <c r="G271" s="50"/>
      <c r="H271" s="50"/>
    </row>
    <row r="272" spans="1:8" ht="15.75">
      <c r="A272" s="88"/>
      <c r="B272" s="88"/>
      <c r="C272" s="50"/>
      <c r="D272" s="50"/>
      <c r="E272" s="50"/>
      <c r="F272" s="50"/>
      <c r="G272" s="50"/>
      <c r="H272" s="50"/>
    </row>
    <row r="273" spans="1:8" ht="15.75">
      <c r="A273" s="88"/>
      <c r="B273" s="88"/>
      <c r="C273" s="50"/>
      <c r="D273" s="50"/>
      <c r="E273" s="50"/>
      <c r="F273" s="50"/>
      <c r="G273" s="50"/>
      <c r="H273" s="50"/>
    </row>
    <row r="274" spans="1:8" ht="15.75">
      <c r="A274" s="88"/>
      <c r="B274" s="88"/>
      <c r="C274" s="50"/>
      <c r="D274" s="50"/>
      <c r="E274" s="50"/>
      <c r="F274" s="50"/>
      <c r="G274" s="50"/>
      <c r="H274" s="50"/>
    </row>
    <row r="275" spans="1:8" ht="15.75">
      <c r="A275" s="88"/>
      <c r="B275" s="88"/>
      <c r="C275" s="50"/>
      <c r="D275" s="50"/>
      <c r="E275" s="50"/>
      <c r="F275" s="50"/>
      <c r="G275" s="50"/>
      <c r="H275" s="50"/>
    </row>
    <row r="276" spans="1:8" ht="15.75">
      <c r="A276" s="88"/>
      <c r="B276" s="88"/>
      <c r="C276" s="50"/>
      <c r="D276" s="50"/>
      <c r="E276" s="50"/>
      <c r="F276" s="50"/>
      <c r="G276" s="50"/>
      <c r="H276" s="50"/>
    </row>
    <row r="277" spans="1:8" ht="15.75">
      <c r="A277" s="88"/>
      <c r="B277" s="88"/>
      <c r="C277" s="50"/>
      <c r="D277" s="50"/>
      <c r="E277" s="50"/>
      <c r="F277" s="50"/>
      <c r="G277" s="50"/>
      <c r="H277" s="50"/>
    </row>
    <row r="278" spans="1:8" ht="15.75">
      <c r="A278" s="88"/>
      <c r="B278" s="88"/>
      <c r="C278" s="50"/>
      <c r="D278" s="50"/>
      <c r="E278" s="50"/>
      <c r="F278" s="50"/>
      <c r="G278" s="50"/>
      <c r="H278" s="50"/>
    </row>
    <row r="279" spans="1:8" ht="15.75">
      <c r="A279" s="88"/>
      <c r="B279" s="88"/>
      <c r="C279" s="50"/>
      <c r="D279" s="50"/>
      <c r="E279" s="50"/>
      <c r="F279" s="50"/>
      <c r="G279" s="50"/>
      <c r="H279" s="50"/>
    </row>
    <row r="280" spans="1:8" ht="15.75">
      <c r="A280" s="88"/>
      <c r="B280" s="88"/>
      <c r="C280" s="50"/>
      <c r="D280" s="50"/>
      <c r="E280" s="50"/>
      <c r="F280" s="50"/>
      <c r="G280" s="50"/>
      <c r="H280" s="50"/>
    </row>
    <row r="281" spans="1:8" ht="15.75">
      <c r="A281" s="88"/>
      <c r="B281" s="88"/>
      <c r="C281" s="50"/>
      <c r="D281" s="50"/>
      <c r="E281" s="50"/>
      <c r="F281" s="50"/>
      <c r="G281" s="50"/>
      <c r="H281" s="50"/>
    </row>
    <row r="282" spans="1:8" ht="15.75">
      <c r="A282" s="88"/>
      <c r="B282" s="88"/>
      <c r="C282" s="50"/>
      <c r="D282" s="50"/>
      <c r="E282" s="50"/>
      <c r="F282" s="50"/>
      <c r="G282" s="50"/>
      <c r="H282" s="50"/>
    </row>
    <row r="283" spans="1:8" ht="15.75">
      <c r="A283" s="88"/>
      <c r="B283" s="88"/>
      <c r="C283" s="50"/>
      <c r="D283" s="50"/>
      <c r="E283" s="50"/>
      <c r="F283" s="50"/>
      <c r="G283" s="50"/>
      <c r="H283" s="50"/>
    </row>
    <row r="284" spans="1:8" ht="15.75">
      <c r="A284" s="88"/>
      <c r="B284" s="88"/>
      <c r="C284" s="50"/>
      <c r="D284" s="50"/>
      <c r="E284" s="50"/>
      <c r="F284" s="50"/>
      <c r="G284" s="50"/>
      <c r="H284" s="50"/>
    </row>
    <row r="285" spans="1:8" ht="15.75">
      <c r="A285" s="88"/>
      <c r="B285" s="88"/>
      <c r="C285" s="50"/>
      <c r="D285" s="50"/>
      <c r="E285" s="50"/>
      <c r="F285" s="50"/>
      <c r="G285" s="50"/>
      <c r="H285" s="50"/>
    </row>
    <row r="286" spans="1:8" ht="15.75">
      <c r="A286" s="88"/>
      <c r="B286" s="88"/>
      <c r="C286" s="50"/>
      <c r="D286" s="50"/>
      <c r="E286" s="50"/>
      <c r="F286" s="50"/>
      <c r="G286" s="50"/>
      <c r="H286" s="50"/>
    </row>
    <row r="287" spans="1:8" ht="15.75">
      <c r="A287" s="88"/>
      <c r="B287" s="88"/>
      <c r="C287" s="50"/>
      <c r="D287" s="50"/>
      <c r="E287" s="50"/>
      <c r="F287" s="50"/>
      <c r="G287" s="50"/>
      <c r="H287" s="50"/>
    </row>
    <row r="288" spans="1:8" ht="15.75">
      <c r="A288" s="88"/>
      <c r="B288" s="88"/>
      <c r="C288" s="50"/>
      <c r="D288" s="50"/>
      <c r="E288" s="50"/>
      <c r="F288" s="50"/>
      <c r="G288" s="50"/>
      <c r="H288" s="50"/>
    </row>
    <row r="289" spans="1:8" ht="15.75">
      <c r="A289" s="88"/>
      <c r="B289" s="88"/>
      <c r="C289" s="50"/>
      <c r="D289" s="50"/>
      <c r="E289" s="50"/>
      <c r="F289" s="50"/>
      <c r="G289" s="50"/>
      <c r="H289" s="50"/>
    </row>
    <row r="290" spans="1:8" ht="15.75">
      <c r="A290" s="88"/>
      <c r="B290" s="88"/>
      <c r="C290" s="50"/>
      <c r="D290" s="50"/>
      <c r="E290" s="50"/>
      <c r="F290" s="50"/>
      <c r="G290" s="50"/>
      <c r="H290" s="50"/>
    </row>
    <row r="291" spans="1:8" ht="15.75">
      <c r="A291" s="88"/>
      <c r="B291" s="88"/>
      <c r="C291" s="50"/>
      <c r="D291" s="50"/>
      <c r="E291" s="50"/>
      <c r="F291" s="50"/>
      <c r="G291" s="50"/>
      <c r="H291" s="50"/>
    </row>
    <row r="292" spans="1:8" ht="15.75">
      <c r="A292" s="88"/>
      <c r="B292" s="88"/>
      <c r="C292" s="50"/>
      <c r="D292" s="50"/>
      <c r="E292" s="50"/>
      <c r="F292" s="50"/>
      <c r="G292" s="50"/>
      <c r="H292" s="50"/>
    </row>
    <row r="293" spans="1:8" ht="15.75">
      <c r="A293" s="88"/>
      <c r="B293" s="88"/>
      <c r="C293" s="50"/>
      <c r="D293" s="50"/>
      <c r="E293" s="50"/>
      <c r="F293" s="50"/>
      <c r="G293" s="50"/>
      <c r="H293" s="50"/>
    </row>
    <row r="294" spans="1:8" ht="15.75">
      <c r="A294" s="88"/>
      <c r="B294" s="88"/>
      <c r="C294" s="50"/>
      <c r="D294" s="50"/>
      <c r="E294" s="50"/>
      <c r="F294" s="50"/>
      <c r="G294" s="50"/>
      <c r="H294" s="50"/>
    </row>
    <row r="295" spans="1:8" ht="15.75">
      <c r="A295" s="88"/>
      <c r="B295" s="88"/>
      <c r="C295" s="50"/>
      <c r="D295" s="50"/>
      <c r="E295" s="50"/>
      <c r="F295" s="50"/>
      <c r="G295" s="50"/>
      <c r="H295" s="50"/>
    </row>
    <row r="296" spans="1:8" ht="15.75">
      <c r="A296" s="88"/>
      <c r="B296" s="88"/>
      <c r="C296" s="50"/>
      <c r="D296" s="50"/>
      <c r="E296" s="50"/>
      <c r="F296" s="50"/>
      <c r="G296" s="50"/>
      <c r="H296" s="50"/>
    </row>
    <row r="297" spans="1:8" ht="15.75">
      <c r="A297" s="88"/>
      <c r="B297" s="88"/>
      <c r="C297" s="50"/>
      <c r="D297" s="50"/>
      <c r="E297" s="50"/>
      <c r="F297" s="50"/>
      <c r="G297" s="50"/>
      <c r="H297" s="50"/>
    </row>
    <row r="298" spans="1:8" ht="15.75">
      <c r="A298" s="88"/>
      <c r="B298" s="88"/>
      <c r="C298" s="50"/>
      <c r="D298" s="50"/>
      <c r="E298" s="50"/>
      <c r="F298" s="50"/>
      <c r="G298" s="50"/>
      <c r="H298" s="50"/>
    </row>
    <row r="299" spans="1:8" ht="15.75">
      <c r="A299" s="88"/>
      <c r="B299" s="88"/>
      <c r="C299" s="50"/>
      <c r="D299" s="50"/>
      <c r="E299" s="50"/>
      <c r="F299" s="50"/>
      <c r="G299" s="50"/>
      <c r="H299" s="50"/>
    </row>
    <row r="300" spans="1:8" ht="15.75">
      <c r="A300" s="88"/>
      <c r="B300" s="88"/>
      <c r="C300" s="50"/>
      <c r="D300" s="50"/>
      <c r="E300" s="50"/>
      <c r="F300" s="50"/>
      <c r="G300" s="50"/>
      <c r="H300" s="50"/>
    </row>
    <row r="301" spans="1:5" ht="15.75">
      <c r="A301" s="88"/>
      <c r="B301" s="88"/>
      <c r="C301" s="50"/>
      <c r="D301" s="50"/>
      <c r="E301" s="50"/>
    </row>
    <row r="302" spans="2:5" ht="15.75">
      <c r="B302" s="88"/>
      <c r="C302" s="50"/>
      <c r="D302" s="50"/>
      <c r="E302" s="50"/>
    </row>
    <row r="303" spans="2:5" ht="15.75">
      <c r="B303" s="88"/>
      <c r="C303" s="50"/>
      <c r="D303" s="50"/>
      <c r="E303" s="50"/>
    </row>
    <row r="304" spans="2:5" ht="15.75">
      <c r="B304" s="88"/>
      <c r="C304" s="50"/>
      <c r="D304" s="50"/>
      <c r="E304" s="50"/>
    </row>
    <row r="305" ht="15.75">
      <c r="E305" s="50"/>
    </row>
    <row r="306" ht="15.75">
      <c r="E306" s="50"/>
    </row>
    <row r="307" ht="15.75">
      <c r="E307" s="50"/>
    </row>
    <row r="308" ht="15.75">
      <c r="E308" s="50"/>
    </row>
  </sheetData>
  <sheetProtection/>
  <mergeCells count="135">
    <mergeCell ref="B226:I226"/>
    <mergeCell ref="B220:D220"/>
    <mergeCell ref="B221:D221"/>
    <mergeCell ref="B211:D211"/>
    <mergeCell ref="B212:D212"/>
    <mergeCell ref="B223:I223"/>
    <mergeCell ref="B219:D219"/>
    <mergeCell ref="B218:D218"/>
    <mergeCell ref="B215:D215"/>
    <mergeCell ref="B217:D217"/>
    <mergeCell ref="B192:E192"/>
    <mergeCell ref="B207:D207"/>
    <mergeCell ref="B208:D208"/>
    <mergeCell ref="B214:D214"/>
    <mergeCell ref="B213:E213"/>
    <mergeCell ref="B209:D209"/>
    <mergeCell ref="B193:C193"/>
    <mergeCell ref="B200:F200"/>
    <mergeCell ref="B210:E210"/>
    <mergeCell ref="C105:D105"/>
    <mergeCell ref="B162:C162"/>
    <mergeCell ref="C181:E181"/>
    <mergeCell ref="B134:D134"/>
    <mergeCell ref="B119:H119"/>
    <mergeCell ref="B142:H142"/>
    <mergeCell ref="C107:D107"/>
    <mergeCell ref="B145:H145"/>
    <mergeCell ref="C106:D106"/>
    <mergeCell ref="B110:H110"/>
    <mergeCell ref="B187:F187"/>
    <mergeCell ref="C115:D115"/>
    <mergeCell ref="C116:D116"/>
    <mergeCell ref="C113:D113"/>
    <mergeCell ref="B120:I120"/>
    <mergeCell ref="B121:I121"/>
    <mergeCell ref="B127:D127"/>
    <mergeCell ref="C114:D114"/>
    <mergeCell ref="B117:I117"/>
    <mergeCell ref="B131:D131"/>
    <mergeCell ref="B235:D235"/>
    <mergeCell ref="B194:C194"/>
    <mergeCell ref="B196:E196"/>
    <mergeCell ref="B198:C198"/>
    <mergeCell ref="B225:D225"/>
    <mergeCell ref="B125:H125"/>
    <mergeCell ref="B216:D216"/>
    <mergeCell ref="B230:D230"/>
    <mergeCell ref="B159:H159"/>
    <mergeCell ref="B150:C150"/>
    <mergeCell ref="B151:C151"/>
    <mergeCell ref="B146:H146"/>
    <mergeCell ref="B141:I141"/>
    <mergeCell ref="B123:H123"/>
    <mergeCell ref="B138:H138"/>
    <mergeCell ref="B139:I139"/>
    <mergeCell ref="G102:H103"/>
    <mergeCell ref="B65:C65"/>
    <mergeCell ref="B75:I75"/>
    <mergeCell ref="C111:D111"/>
    <mergeCell ref="B122:H122"/>
    <mergeCell ref="B71:H71"/>
    <mergeCell ref="B72:I72"/>
    <mergeCell ref="D93:E93"/>
    <mergeCell ref="B66:C66"/>
    <mergeCell ref="B67:C67"/>
    <mergeCell ref="C103:D103"/>
    <mergeCell ref="C104:D104"/>
    <mergeCell ref="D86:E86"/>
    <mergeCell ref="B77:D77"/>
    <mergeCell ref="B74:H74"/>
    <mergeCell ref="B78:H78"/>
    <mergeCell ref="C82:F82"/>
    <mergeCell ref="C85:F85"/>
    <mergeCell ref="D83:E83"/>
    <mergeCell ref="D88:E88"/>
    <mergeCell ref="B55:I55"/>
    <mergeCell ref="B54:H54"/>
    <mergeCell ref="C112:D112"/>
    <mergeCell ref="G111:H112"/>
    <mergeCell ref="D91:E91"/>
    <mergeCell ref="B101:H101"/>
    <mergeCell ref="C90:F90"/>
    <mergeCell ref="B108:I108"/>
    <mergeCell ref="C102:D102"/>
    <mergeCell ref="B96:E96"/>
    <mergeCell ref="B57:H57"/>
    <mergeCell ref="B22:I22"/>
    <mergeCell ref="F62:G62"/>
    <mergeCell ref="B51:I51"/>
    <mergeCell ref="J64:K64"/>
    <mergeCell ref="J63:K63"/>
    <mergeCell ref="H63:I63"/>
    <mergeCell ref="F64:G64"/>
    <mergeCell ref="H64:I64"/>
    <mergeCell ref="H62:K62"/>
    <mergeCell ref="C48:H48"/>
    <mergeCell ref="B47:H47"/>
    <mergeCell ref="B39:H39"/>
    <mergeCell ref="B16:I16"/>
    <mergeCell ref="B40:H40"/>
    <mergeCell ref="B18:I18"/>
    <mergeCell ref="B17:I17"/>
    <mergeCell ref="A8:I8"/>
    <mergeCell ref="A9:I9"/>
    <mergeCell ref="A10:I10"/>
    <mergeCell ref="A11:I11"/>
    <mergeCell ref="C12:H12"/>
    <mergeCell ref="B15:I15"/>
    <mergeCell ref="B14:I14"/>
    <mergeCell ref="B20:I20"/>
    <mergeCell ref="B43:H43"/>
    <mergeCell ref="B36:I36"/>
    <mergeCell ref="B37:I37"/>
    <mergeCell ref="B25:I34"/>
    <mergeCell ref="B24:I24"/>
    <mergeCell ref="C171:E171"/>
    <mergeCell ref="C179:E179"/>
    <mergeCell ref="B132:C132"/>
    <mergeCell ref="B133:C133"/>
    <mergeCell ref="C172:E172"/>
    <mergeCell ref="B160:I160"/>
    <mergeCell ref="C169:D169"/>
    <mergeCell ref="B155:H155"/>
    <mergeCell ref="B156:I156"/>
    <mergeCell ref="B136:I136"/>
    <mergeCell ref="D64:E64"/>
    <mergeCell ref="B61:H61"/>
    <mergeCell ref="B44:I44"/>
    <mergeCell ref="B46:H46"/>
    <mergeCell ref="D63:E63"/>
    <mergeCell ref="F63:G63"/>
    <mergeCell ref="D62:E62"/>
    <mergeCell ref="B58:I58"/>
    <mergeCell ref="B50:H50"/>
    <mergeCell ref="B60:I60"/>
  </mergeCells>
  <printOptions horizontalCentered="1"/>
  <pageMargins left="0.6299212598425197" right="0.3937007874015748" top="0.5905511811023623" bottom="0.35433070866141736" header="0.3937007874015748" footer="0.1968503937007874"/>
  <pageSetup fitToHeight="4" horizontalDpi="600" verticalDpi="600" orientation="portrait" scale="70" r:id="rId2"/>
  <headerFooter alignWithMargins="0">
    <oddFooter>&amp;CPage &amp;P of &amp;N</oddFooter>
  </headerFooter>
  <rowBreaks count="4" manualBreakCount="4">
    <brk id="44" max="8" man="1"/>
    <brk id="98" max="8" man="1"/>
    <brk id="144" max="8" man="1"/>
    <brk id="18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2014-05-16T01:29:03Z</cp:lastPrinted>
  <dcterms:created xsi:type="dcterms:W3CDTF">2002-11-14T19:07:56Z</dcterms:created>
  <dcterms:modified xsi:type="dcterms:W3CDTF">2014-05-20T06:31:20Z</dcterms:modified>
  <cp:category/>
  <cp:version/>
  <cp:contentType/>
  <cp:contentStatus/>
</cp:coreProperties>
</file>